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21015" windowHeight="9675"/>
  </bookViews>
  <sheets>
    <sheet name="Graph1" sheetId="5" r:id="rId1"/>
    <sheet name="Graph2" sheetId="7" r:id="rId2"/>
    <sheet name="Graph7" sheetId="10" r:id="rId3"/>
    <sheet name="Graph8" sheetId="11" r:id="rId4"/>
    <sheet name="acquisition du profil" sheetId="1" r:id="rId5"/>
    <sheet name="profils squelettique" sheetId="2" r:id="rId6"/>
    <sheet name="Feuil3" sheetId="3" r:id="rId7"/>
  </sheets>
  <definedNames>
    <definedName name="_xlnm.Print_Area" localSheetId="5">'profils squelettique'!$A$1:$G$50</definedName>
  </definedNames>
  <calcPr calcId="125725"/>
</workbook>
</file>

<file path=xl/calcChain.xml><?xml version="1.0" encoding="utf-8"?>
<calcChain xmlns="http://schemas.openxmlformats.org/spreadsheetml/2006/main">
  <c r="B18" i="2"/>
  <c r="B25" s="1"/>
  <c r="B19"/>
  <c r="B26" s="1"/>
  <c r="G16" i="1"/>
  <c r="B252" s="1"/>
  <c r="B17" i="2"/>
  <c r="C252" i="1"/>
  <c r="C52"/>
  <c r="B52"/>
  <c r="B21" i="2"/>
  <c r="B28" s="1"/>
  <c r="B20"/>
  <c r="B27" s="1"/>
  <c r="B22"/>
  <c r="B29" s="1"/>
  <c r="B53" i="1"/>
  <c r="B19"/>
  <c r="B18"/>
  <c r="B17"/>
  <c r="B16"/>
  <c r="B15"/>
  <c r="B14"/>
  <c r="B56"/>
  <c r="B60"/>
  <c r="B64"/>
  <c r="B68"/>
  <c r="B72"/>
  <c r="B76"/>
  <c r="B80"/>
  <c r="B84"/>
  <c r="B88"/>
  <c r="B92"/>
  <c r="B96"/>
  <c r="B100"/>
  <c r="B102"/>
  <c r="B104"/>
  <c r="B106"/>
  <c r="B108"/>
  <c r="B110"/>
  <c r="B112"/>
  <c r="B114"/>
  <c r="B116"/>
  <c r="B118"/>
  <c r="B120"/>
  <c r="B122"/>
  <c r="B124"/>
  <c r="B126"/>
  <c r="B128"/>
  <c r="B130"/>
  <c r="B132"/>
  <c r="B134"/>
  <c r="B136"/>
  <c r="B138"/>
  <c r="B140"/>
  <c r="B142"/>
  <c r="B144"/>
  <c r="B146"/>
  <c r="B148"/>
  <c r="B150"/>
  <c r="B152"/>
  <c r="B154"/>
  <c r="B156"/>
  <c r="B158"/>
  <c r="B160"/>
  <c r="B162"/>
  <c r="B164"/>
  <c r="B166"/>
  <c r="B168"/>
  <c r="B170"/>
  <c r="B172"/>
  <c r="B174"/>
  <c r="B176"/>
  <c r="B178"/>
  <c r="B180"/>
  <c r="B182"/>
  <c r="B184"/>
  <c r="B186"/>
  <c r="B188"/>
  <c r="B190"/>
  <c r="B192"/>
  <c r="B194"/>
  <c r="B196"/>
  <c r="B198"/>
  <c r="B200"/>
  <c r="B202"/>
  <c r="B204"/>
  <c r="B206"/>
  <c r="B208"/>
  <c r="B210"/>
  <c r="B212"/>
  <c r="B214"/>
  <c r="B216"/>
  <c r="B218"/>
  <c r="B220"/>
  <c r="B222"/>
  <c r="B224"/>
  <c r="B226"/>
  <c r="B228"/>
  <c r="B230"/>
  <c r="B232"/>
  <c r="B234"/>
  <c r="B236"/>
  <c r="B238"/>
  <c r="B240"/>
  <c r="B242"/>
  <c r="B244"/>
  <c r="B246"/>
  <c r="B248"/>
  <c r="B250"/>
  <c r="C54"/>
  <c r="D54"/>
  <c r="E54"/>
  <c r="C55"/>
  <c r="D55"/>
  <c r="E55"/>
  <c r="C56"/>
  <c r="H56" s="1"/>
  <c r="I56" s="1"/>
  <c r="D56"/>
  <c r="E56"/>
  <c r="C57"/>
  <c r="D57"/>
  <c r="E57"/>
  <c r="C58"/>
  <c r="D58"/>
  <c r="E58"/>
  <c r="C59"/>
  <c r="D59"/>
  <c r="E59"/>
  <c r="C60"/>
  <c r="H60" s="1"/>
  <c r="I60" s="1"/>
  <c r="D60"/>
  <c r="E60"/>
  <c r="C61"/>
  <c r="D61"/>
  <c r="E61"/>
  <c r="C62"/>
  <c r="D62"/>
  <c r="E62"/>
  <c r="C63"/>
  <c r="D63"/>
  <c r="E63"/>
  <c r="C64"/>
  <c r="H64" s="1"/>
  <c r="I64" s="1"/>
  <c r="D64"/>
  <c r="E64"/>
  <c r="C65"/>
  <c r="D65"/>
  <c r="E65"/>
  <c r="C66"/>
  <c r="D66"/>
  <c r="E66"/>
  <c r="C67"/>
  <c r="D67"/>
  <c r="E67"/>
  <c r="C68"/>
  <c r="H68" s="1"/>
  <c r="I68" s="1"/>
  <c r="D68"/>
  <c r="E68"/>
  <c r="C69"/>
  <c r="D69"/>
  <c r="E69"/>
  <c r="C70"/>
  <c r="D70"/>
  <c r="E70"/>
  <c r="C71"/>
  <c r="D71"/>
  <c r="E71"/>
  <c r="C72"/>
  <c r="D72"/>
  <c r="E72"/>
  <c r="C73"/>
  <c r="D73"/>
  <c r="E73"/>
  <c r="C74"/>
  <c r="D74"/>
  <c r="E74"/>
  <c r="C75"/>
  <c r="D75"/>
  <c r="E75"/>
  <c r="C76"/>
  <c r="H76" s="1"/>
  <c r="I76" s="1"/>
  <c r="D76"/>
  <c r="E76"/>
  <c r="C77"/>
  <c r="D77"/>
  <c r="E77"/>
  <c r="C78"/>
  <c r="D78"/>
  <c r="E78"/>
  <c r="C79"/>
  <c r="D79"/>
  <c r="E79"/>
  <c r="C80"/>
  <c r="D80"/>
  <c r="E80"/>
  <c r="C81"/>
  <c r="D81"/>
  <c r="E81"/>
  <c r="C82"/>
  <c r="D82"/>
  <c r="E82"/>
  <c r="C83"/>
  <c r="D83"/>
  <c r="E83"/>
  <c r="C84"/>
  <c r="D84"/>
  <c r="E84"/>
  <c r="C85"/>
  <c r="D85"/>
  <c r="E85"/>
  <c r="C86"/>
  <c r="D86"/>
  <c r="E86"/>
  <c r="C87"/>
  <c r="D87"/>
  <c r="E87"/>
  <c r="C88"/>
  <c r="D88"/>
  <c r="E88"/>
  <c r="C89"/>
  <c r="D89"/>
  <c r="E89"/>
  <c r="C90"/>
  <c r="D90"/>
  <c r="E90"/>
  <c r="C91"/>
  <c r="D91"/>
  <c r="E91"/>
  <c r="C92"/>
  <c r="D92"/>
  <c r="E92"/>
  <c r="C93"/>
  <c r="D93"/>
  <c r="E93"/>
  <c r="C94"/>
  <c r="D94"/>
  <c r="E94"/>
  <c r="C95"/>
  <c r="D95"/>
  <c r="E95"/>
  <c r="C96"/>
  <c r="D96"/>
  <c r="E96"/>
  <c r="C97"/>
  <c r="D97"/>
  <c r="E97"/>
  <c r="C98"/>
  <c r="D98"/>
  <c r="E98"/>
  <c r="C99"/>
  <c r="D99"/>
  <c r="E99"/>
  <c r="C100"/>
  <c r="D100"/>
  <c r="E100"/>
  <c r="C101"/>
  <c r="D101"/>
  <c r="E101"/>
  <c r="C102"/>
  <c r="D102"/>
  <c r="E102"/>
  <c r="C103"/>
  <c r="D103"/>
  <c r="E103"/>
  <c r="C104"/>
  <c r="D104"/>
  <c r="E104"/>
  <c r="C105"/>
  <c r="D105"/>
  <c r="E105"/>
  <c r="C106"/>
  <c r="D106"/>
  <c r="E106"/>
  <c r="C107"/>
  <c r="D107"/>
  <c r="E107"/>
  <c r="C108"/>
  <c r="D108"/>
  <c r="E108"/>
  <c r="C109"/>
  <c r="D109"/>
  <c r="E109"/>
  <c r="C110"/>
  <c r="D110"/>
  <c r="E110"/>
  <c r="C111"/>
  <c r="D111"/>
  <c r="E111"/>
  <c r="C112"/>
  <c r="D112"/>
  <c r="E112"/>
  <c r="C113"/>
  <c r="D113"/>
  <c r="E113"/>
  <c r="C114"/>
  <c r="D114"/>
  <c r="E114"/>
  <c r="C115"/>
  <c r="D115"/>
  <c r="E115"/>
  <c r="C116"/>
  <c r="H116" s="1"/>
  <c r="I116" s="1"/>
  <c r="D116"/>
  <c r="E116"/>
  <c r="C117"/>
  <c r="D117"/>
  <c r="E117"/>
  <c r="C118"/>
  <c r="D118"/>
  <c r="E118"/>
  <c r="C119"/>
  <c r="D119"/>
  <c r="E119"/>
  <c r="C120"/>
  <c r="H120" s="1"/>
  <c r="I120" s="1"/>
  <c r="D120"/>
  <c r="E120"/>
  <c r="C121"/>
  <c r="D121"/>
  <c r="E121"/>
  <c r="C122"/>
  <c r="D122"/>
  <c r="E122"/>
  <c r="C123"/>
  <c r="D123"/>
  <c r="E123"/>
  <c r="C124"/>
  <c r="D124"/>
  <c r="E124"/>
  <c r="C125"/>
  <c r="D125"/>
  <c r="E125"/>
  <c r="C126"/>
  <c r="D126"/>
  <c r="E126"/>
  <c r="C127"/>
  <c r="D127"/>
  <c r="E127"/>
  <c r="C128"/>
  <c r="D128"/>
  <c r="E128"/>
  <c r="C129"/>
  <c r="D129"/>
  <c r="E129"/>
  <c r="C130"/>
  <c r="D130"/>
  <c r="E130"/>
  <c r="C131"/>
  <c r="D131"/>
  <c r="E131"/>
  <c r="C132"/>
  <c r="D132"/>
  <c r="E132"/>
  <c r="C133"/>
  <c r="D133"/>
  <c r="E133"/>
  <c r="C134"/>
  <c r="D134"/>
  <c r="E134"/>
  <c r="C135"/>
  <c r="D135"/>
  <c r="E135"/>
  <c r="C136"/>
  <c r="H136" s="1"/>
  <c r="I136" s="1"/>
  <c r="D136"/>
  <c r="E136"/>
  <c r="C137"/>
  <c r="D137"/>
  <c r="E137"/>
  <c r="C138"/>
  <c r="H138" s="1"/>
  <c r="I138" s="1"/>
  <c r="D138"/>
  <c r="E138"/>
  <c r="C139"/>
  <c r="D139"/>
  <c r="E139"/>
  <c r="C140"/>
  <c r="D140"/>
  <c r="E140"/>
  <c r="C141"/>
  <c r="D141"/>
  <c r="E141"/>
  <c r="C142"/>
  <c r="D142"/>
  <c r="E142"/>
  <c r="C143"/>
  <c r="D143"/>
  <c r="E143"/>
  <c r="C144"/>
  <c r="D144"/>
  <c r="E144"/>
  <c r="C145"/>
  <c r="D145"/>
  <c r="E145"/>
  <c r="C146"/>
  <c r="H146" s="1"/>
  <c r="I146" s="1"/>
  <c r="D146"/>
  <c r="E146"/>
  <c r="C147"/>
  <c r="D147"/>
  <c r="E147"/>
  <c r="C148"/>
  <c r="H148" s="1"/>
  <c r="I148" s="1"/>
  <c r="D148"/>
  <c r="E148"/>
  <c r="C149"/>
  <c r="D149"/>
  <c r="E149"/>
  <c r="C150"/>
  <c r="H150" s="1"/>
  <c r="I150" s="1"/>
  <c r="D150"/>
  <c r="E150"/>
  <c r="C151"/>
  <c r="D151"/>
  <c r="E151"/>
  <c r="C152"/>
  <c r="D152"/>
  <c r="E152"/>
  <c r="C153"/>
  <c r="D153"/>
  <c r="E153"/>
  <c r="C154"/>
  <c r="H154" s="1"/>
  <c r="I154" s="1"/>
  <c r="D154"/>
  <c r="E154"/>
  <c r="C155"/>
  <c r="D155"/>
  <c r="E155"/>
  <c r="C156"/>
  <c r="D156"/>
  <c r="E156"/>
  <c r="C157"/>
  <c r="D157"/>
  <c r="E157"/>
  <c r="C158"/>
  <c r="H158" s="1"/>
  <c r="I158" s="1"/>
  <c r="D158"/>
  <c r="E158"/>
  <c r="C159"/>
  <c r="D159"/>
  <c r="E159"/>
  <c r="C160"/>
  <c r="D160"/>
  <c r="E160"/>
  <c r="C161"/>
  <c r="D161"/>
  <c r="E161"/>
  <c r="C162"/>
  <c r="H162" s="1"/>
  <c r="I162" s="1"/>
  <c r="D162"/>
  <c r="E162"/>
  <c r="C163"/>
  <c r="D163"/>
  <c r="E163"/>
  <c r="C164"/>
  <c r="D164"/>
  <c r="E164"/>
  <c r="C165"/>
  <c r="D165"/>
  <c r="E165"/>
  <c r="C166"/>
  <c r="H166" s="1"/>
  <c r="I166" s="1"/>
  <c r="D166"/>
  <c r="E166"/>
  <c r="C167"/>
  <c r="D167"/>
  <c r="E167"/>
  <c r="C168"/>
  <c r="H168" s="1"/>
  <c r="I168" s="1"/>
  <c r="D168"/>
  <c r="E168"/>
  <c r="C169"/>
  <c r="D169"/>
  <c r="E169"/>
  <c r="C170"/>
  <c r="H170" s="1"/>
  <c r="I170" s="1"/>
  <c r="D170"/>
  <c r="E170"/>
  <c r="C171"/>
  <c r="D171"/>
  <c r="E171"/>
  <c r="C172"/>
  <c r="D172"/>
  <c r="E172"/>
  <c r="C173"/>
  <c r="D173"/>
  <c r="E173"/>
  <c r="C174"/>
  <c r="D174"/>
  <c r="E174"/>
  <c r="C175"/>
  <c r="D175"/>
  <c r="E175"/>
  <c r="C176"/>
  <c r="H176" s="1"/>
  <c r="I176" s="1"/>
  <c r="D176"/>
  <c r="E176"/>
  <c r="C177"/>
  <c r="D177"/>
  <c r="E177"/>
  <c r="C178"/>
  <c r="D178"/>
  <c r="E178"/>
  <c r="C179"/>
  <c r="D179"/>
  <c r="E179"/>
  <c r="C180"/>
  <c r="D180"/>
  <c r="E180"/>
  <c r="C181"/>
  <c r="D181"/>
  <c r="E181"/>
  <c r="C182"/>
  <c r="H182" s="1"/>
  <c r="I182" s="1"/>
  <c r="D182"/>
  <c r="E182"/>
  <c r="C183"/>
  <c r="D183"/>
  <c r="E183"/>
  <c r="C184"/>
  <c r="H184" s="1"/>
  <c r="I184" s="1"/>
  <c r="D184"/>
  <c r="E184"/>
  <c r="C185"/>
  <c r="D185"/>
  <c r="E185"/>
  <c r="C186"/>
  <c r="H186" s="1"/>
  <c r="I186" s="1"/>
  <c r="D186"/>
  <c r="E186"/>
  <c r="C187"/>
  <c r="D187"/>
  <c r="E187"/>
  <c r="C188"/>
  <c r="D188"/>
  <c r="E188"/>
  <c r="C189"/>
  <c r="D189"/>
  <c r="E189"/>
  <c r="C190"/>
  <c r="H190" s="1"/>
  <c r="I190" s="1"/>
  <c r="D190"/>
  <c r="E190"/>
  <c r="C191"/>
  <c r="D191"/>
  <c r="E191"/>
  <c r="C192"/>
  <c r="H192" s="1"/>
  <c r="I192" s="1"/>
  <c r="D192"/>
  <c r="E192"/>
  <c r="C193"/>
  <c r="D193"/>
  <c r="E193"/>
  <c r="C194"/>
  <c r="H194" s="1"/>
  <c r="I194" s="1"/>
  <c r="D194"/>
  <c r="E194"/>
  <c r="C195"/>
  <c r="D195"/>
  <c r="E195"/>
  <c r="C196"/>
  <c r="H196" s="1"/>
  <c r="I196" s="1"/>
  <c r="D196"/>
  <c r="E196"/>
  <c r="C197"/>
  <c r="D197"/>
  <c r="E197"/>
  <c r="C198"/>
  <c r="H198" s="1"/>
  <c r="I198" s="1"/>
  <c r="D198"/>
  <c r="E198"/>
  <c r="C199"/>
  <c r="D199"/>
  <c r="E199"/>
  <c r="C200"/>
  <c r="D200"/>
  <c r="E200"/>
  <c r="C201"/>
  <c r="D201"/>
  <c r="E201"/>
  <c r="C202"/>
  <c r="D202"/>
  <c r="E202"/>
  <c r="C203"/>
  <c r="D203"/>
  <c r="E203"/>
  <c r="C204"/>
  <c r="D204"/>
  <c r="E204"/>
  <c r="C205"/>
  <c r="D205"/>
  <c r="E205"/>
  <c r="C206"/>
  <c r="D206"/>
  <c r="E206"/>
  <c r="C207"/>
  <c r="D207"/>
  <c r="E207"/>
  <c r="C208"/>
  <c r="D208"/>
  <c r="E208"/>
  <c r="C209"/>
  <c r="D209"/>
  <c r="E209"/>
  <c r="C210"/>
  <c r="H210" s="1"/>
  <c r="I210" s="1"/>
  <c r="D210"/>
  <c r="E210"/>
  <c r="C211"/>
  <c r="D211"/>
  <c r="E211"/>
  <c r="C212"/>
  <c r="D212"/>
  <c r="E212"/>
  <c r="C213"/>
  <c r="D213"/>
  <c r="E213"/>
  <c r="C214"/>
  <c r="D214"/>
  <c r="E214"/>
  <c r="C215"/>
  <c r="D215"/>
  <c r="E215"/>
  <c r="C216"/>
  <c r="D216"/>
  <c r="E216"/>
  <c r="C217"/>
  <c r="D217"/>
  <c r="E217"/>
  <c r="C218"/>
  <c r="D218"/>
  <c r="E218"/>
  <c r="C219"/>
  <c r="D219"/>
  <c r="E219"/>
  <c r="C220"/>
  <c r="D220"/>
  <c r="E220"/>
  <c r="C221"/>
  <c r="D221"/>
  <c r="E221"/>
  <c r="C222"/>
  <c r="D222"/>
  <c r="E222"/>
  <c r="C223"/>
  <c r="D223"/>
  <c r="E223"/>
  <c r="C224"/>
  <c r="D224"/>
  <c r="E224"/>
  <c r="C225"/>
  <c r="D225"/>
  <c r="E225"/>
  <c r="C226"/>
  <c r="D226"/>
  <c r="E226"/>
  <c r="C227"/>
  <c r="D227"/>
  <c r="E227"/>
  <c r="C228"/>
  <c r="D228"/>
  <c r="E228"/>
  <c r="C229"/>
  <c r="D229"/>
  <c r="E229"/>
  <c r="C230"/>
  <c r="D230"/>
  <c r="E230"/>
  <c r="C231"/>
  <c r="D231"/>
  <c r="E231"/>
  <c r="C232"/>
  <c r="D232"/>
  <c r="E232"/>
  <c r="C233"/>
  <c r="D233"/>
  <c r="E233"/>
  <c r="C234"/>
  <c r="D234"/>
  <c r="E234"/>
  <c r="C235"/>
  <c r="D235"/>
  <c r="E235"/>
  <c r="C236"/>
  <c r="D236"/>
  <c r="E236"/>
  <c r="C237"/>
  <c r="D237"/>
  <c r="E237"/>
  <c r="C238"/>
  <c r="D238"/>
  <c r="E238"/>
  <c r="C239"/>
  <c r="D239"/>
  <c r="E239"/>
  <c r="C240"/>
  <c r="D240"/>
  <c r="E240"/>
  <c r="C241"/>
  <c r="D241"/>
  <c r="E241"/>
  <c r="C242"/>
  <c r="H242" s="1"/>
  <c r="I242" s="1"/>
  <c r="D242"/>
  <c r="E242"/>
  <c r="C243"/>
  <c r="D243"/>
  <c r="E243"/>
  <c r="C244"/>
  <c r="D244"/>
  <c r="E244"/>
  <c r="C245"/>
  <c r="D245"/>
  <c r="E245"/>
  <c r="C246"/>
  <c r="D246"/>
  <c r="E246"/>
  <c r="C247"/>
  <c r="D247"/>
  <c r="E247"/>
  <c r="C248"/>
  <c r="D248"/>
  <c r="E248"/>
  <c r="C249"/>
  <c r="D249"/>
  <c r="E249"/>
  <c r="C250"/>
  <c r="D250"/>
  <c r="E250"/>
  <c r="C251"/>
  <c r="D251"/>
  <c r="E251"/>
  <c r="D252"/>
  <c r="E252"/>
  <c r="E52"/>
  <c r="E53"/>
  <c r="D52"/>
  <c r="D53"/>
  <c r="H52"/>
  <c r="I52" s="1"/>
  <c r="C53"/>
  <c r="B24" i="2" l="1"/>
  <c r="F52" i="1"/>
  <c r="H252"/>
  <c r="I252" s="1"/>
  <c r="B98"/>
  <c r="B94"/>
  <c r="B90"/>
  <c r="B86"/>
  <c r="B82"/>
  <c r="B78"/>
  <c r="B74"/>
  <c r="B70"/>
  <c r="B66"/>
  <c r="B62"/>
  <c r="B58"/>
  <c r="B54"/>
  <c r="F252"/>
  <c r="J144"/>
  <c r="J126"/>
  <c r="J124"/>
  <c r="J122"/>
  <c r="J118"/>
  <c r="J96"/>
  <c r="J94"/>
  <c r="J92"/>
  <c r="J90"/>
  <c r="J88"/>
  <c r="J86"/>
  <c r="J84"/>
  <c r="J82"/>
  <c r="J80"/>
  <c r="J74"/>
  <c r="J72"/>
  <c r="J189"/>
  <c r="J163"/>
  <c r="J161"/>
  <c r="J155"/>
  <c r="J153"/>
  <c r="J143"/>
  <c r="J141"/>
  <c r="J139"/>
  <c r="J137"/>
  <c r="J99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E28" i="2"/>
  <c r="G183" i="1"/>
  <c r="J175"/>
  <c r="G173"/>
  <c r="G171"/>
  <c r="G170"/>
  <c r="G166"/>
  <c r="G164"/>
  <c r="G163"/>
  <c r="G115"/>
  <c r="G113"/>
  <c r="G111"/>
  <c r="G109"/>
  <c r="G107"/>
  <c r="G105"/>
  <c r="G103"/>
  <c r="G101"/>
  <c r="G150"/>
  <c r="G52"/>
  <c r="G252"/>
  <c r="G251"/>
  <c r="G249"/>
  <c r="G247"/>
  <c r="G245"/>
  <c r="G243"/>
  <c r="G209"/>
  <c r="G207"/>
  <c r="J205"/>
  <c r="J203"/>
  <c r="J201"/>
  <c r="J199"/>
  <c r="G198"/>
  <c r="G194"/>
  <c r="G158"/>
  <c r="G156"/>
  <c r="G155"/>
  <c r="G123"/>
  <c r="G122"/>
  <c r="G53"/>
  <c r="G242"/>
  <c r="G240"/>
  <c r="G238"/>
  <c r="G236"/>
  <c r="G234"/>
  <c r="G232"/>
  <c r="G230"/>
  <c r="G228"/>
  <c r="G226"/>
  <c r="G224"/>
  <c r="G222"/>
  <c r="G220"/>
  <c r="G218"/>
  <c r="G216"/>
  <c r="G214"/>
  <c r="G212"/>
  <c r="J195"/>
  <c r="G191"/>
  <c r="G190"/>
  <c r="G189"/>
  <c r="J187"/>
  <c r="G186"/>
  <c r="G182"/>
  <c r="G180"/>
  <c r="G178"/>
  <c r="G167"/>
  <c r="G162"/>
  <c r="G161"/>
  <c r="G159"/>
  <c r="G154"/>
  <c r="G153"/>
  <c r="G151"/>
  <c r="G147"/>
  <c r="G146"/>
  <c r="G142"/>
  <c r="G141"/>
  <c r="G135"/>
  <c r="G133"/>
  <c r="G131"/>
  <c r="G129"/>
  <c r="G127"/>
  <c r="G126"/>
  <c r="G119"/>
  <c r="G118"/>
  <c r="G98"/>
  <c r="G83"/>
  <c r="G82"/>
  <c r="G81"/>
  <c r="G80"/>
  <c r="G79"/>
  <c r="G72"/>
  <c r="G71"/>
  <c r="G67"/>
  <c r="G63"/>
  <c r="G60"/>
  <c r="G59"/>
  <c r="G55"/>
  <c r="G78"/>
  <c r="G77"/>
  <c r="G76"/>
  <c r="G75"/>
  <c r="G74"/>
  <c r="G73"/>
  <c r="G66"/>
  <c r="G65"/>
  <c r="G64"/>
  <c r="G58"/>
  <c r="G57"/>
  <c r="G56"/>
  <c r="F250"/>
  <c r="F246"/>
  <c r="F242"/>
  <c r="F238"/>
  <c r="F234"/>
  <c r="F230"/>
  <c r="F226"/>
  <c r="F222"/>
  <c r="F218"/>
  <c r="F214"/>
  <c r="F210"/>
  <c r="F206"/>
  <c r="F202"/>
  <c r="F198"/>
  <c r="F194"/>
  <c r="F190"/>
  <c r="F186"/>
  <c r="F182"/>
  <c r="F178"/>
  <c r="F174"/>
  <c r="F170"/>
  <c r="F166"/>
  <c r="F162"/>
  <c r="F158"/>
  <c r="F154"/>
  <c r="F150"/>
  <c r="F146"/>
  <c r="F142"/>
  <c r="F138"/>
  <c r="F134"/>
  <c r="F130"/>
  <c r="F126"/>
  <c r="F122"/>
  <c r="F118"/>
  <c r="F114"/>
  <c r="F110"/>
  <c r="F106"/>
  <c r="F102"/>
  <c r="F98"/>
  <c r="F94"/>
  <c r="F90"/>
  <c r="F86"/>
  <c r="F82"/>
  <c r="F78"/>
  <c r="F74"/>
  <c r="F70"/>
  <c r="F66"/>
  <c r="F62"/>
  <c r="F58"/>
  <c r="F54"/>
  <c r="G250"/>
  <c r="G248"/>
  <c r="G246"/>
  <c r="G244"/>
  <c r="G241"/>
  <c r="G239"/>
  <c r="G237"/>
  <c r="G235"/>
  <c r="G233"/>
  <c r="G231"/>
  <c r="G229"/>
  <c r="G227"/>
  <c r="G225"/>
  <c r="G223"/>
  <c r="G221"/>
  <c r="G219"/>
  <c r="G217"/>
  <c r="G215"/>
  <c r="J213"/>
  <c r="G211"/>
  <c r="G210"/>
  <c r="G208"/>
  <c r="G206"/>
  <c r="G204"/>
  <c r="G202"/>
  <c r="G200"/>
  <c r="G197"/>
  <c r="G196"/>
  <c r="G193"/>
  <c r="G192"/>
  <c r="G188"/>
  <c r="G185"/>
  <c r="G184"/>
  <c r="G181"/>
  <c r="G179"/>
  <c r="G177"/>
  <c r="G176"/>
  <c r="G174"/>
  <c r="G172"/>
  <c r="G169"/>
  <c r="G168"/>
  <c r="G165"/>
  <c r="G160"/>
  <c r="G157"/>
  <c r="G152"/>
  <c r="G149"/>
  <c r="G148"/>
  <c r="G145"/>
  <c r="G144"/>
  <c r="G143"/>
  <c r="G140"/>
  <c r="G139"/>
  <c r="G138"/>
  <c r="G137"/>
  <c r="G136"/>
  <c r="G134"/>
  <c r="G132"/>
  <c r="G130"/>
  <c r="G128"/>
  <c r="G125"/>
  <c r="G124"/>
  <c r="G121"/>
  <c r="G120"/>
  <c r="G117"/>
  <c r="G116"/>
  <c r="G114"/>
  <c r="G112"/>
  <c r="G110"/>
  <c r="G108"/>
  <c r="G106"/>
  <c r="G104"/>
  <c r="G102"/>
  <c r="G100"/>
  <c r="G99"/>
  <c r="G97"/>
  <c r="G96"/>
  <c r="G95"/>
  <c r="G94"/>
  <c r="G93"/>
  <c r="G92"/>
  <c r="G91"/>
  <c r="G90"/>
  <c r="G89"/>
  <c r="G88"/>
  <c r="G87"/>
  <c r="G86"/>
  <c r="G85"/>
  <c r="G84"/>
  <c r="G70"/>
  <c r="G69"/>
  <c r="G68"/>
  <c r="G62"/>
  <c r="G61"/>
  <c r="G54"/>
  <c r="F248"/>
  <c r="F244"/>
  <c r="F240"/>
  <c r="F236"/>
  <c r="F232"/>
  <c r="F228"/>
  <c r="F224"/>
  <c r="F220"/>
  <c r="F216"/>
  <c r="F212"/>
  <c r="F208"/>
  <c r="F204"/>
  <c r="F200"/>
  <c r="F196"/>
  <c r="F192"/>
  <c r="F188"/>
  <c r="F184"/>
  <c r="F180"/>
  <c r="F176"/>
  <c r="F172"/>
  <c r="F168"/>
  <c r="F164"/>
  <c r="F160"/>
  <c r="F156"/>
  <c r="F152"/>
  <c r="F148"/>
  <c r="F144"/>
  <c r="F140"/>
  <c r="F136"/>
  <c r="F132"/>
  <c r="F128"/>
  <c r="F124"/>
  <c r="F120"/>
  <c r="F116"/>
  <c r="F112"/>
  <c r="F108"/>
  <c r="F104"/>
  <c r="F100"/>
  <c r="F96"/>
  <c r="F92"/>
  <c r="F88"/>
  <c r="F84"/>
  <c r="F80"/>
  <c r="F76"/>
  <c r="F72"/>
  <c r="F68"/>
  <c r="F64"/>
  <c r="F60"/>
  <c r="F56"/>
  <c r="H250"/>
  <c r="I250" s="1"/>
  <c r="H214"/>
  <c r="I214" s="1"/>
  <c r="H206"/>
  <c r="I206" s="1"/>
  <c r="H178"/>
  <c r="I178" s="1"/>
  <c r="H174"/>
  <c r="I174" s="1"/>
  <c r="H142"/>
  <c r="I142" s="1"/>
  <c r="H134"/>
  <c r="I134" s="1"/>
  <c r="H78"/>
  <c r="I78" s="1"/>
  <c r="H70"/>
  <c r="I70" s="1"/>
  <c r="H66"/>
  <c r="I66" s="1"/>
  <c r="H62"/>
  <c r="I62" s="1"/>
  <c r="H58"/>
  <c r="I58" s="1"/>
  <c r="H54"/>
  <c r="I54" s="1"/>
  <c r="J245"/>
  <c r="J181"/>
  <c r="J165"/>
  <c r="J246"/>
  <c r="J173"/>
  <c r="J243"/>
  <c r="J241"/>
  <c r="J244"/>
  <c r="J242"/>
  <c r="J217"/>
  <c r="J166"/>
  <c r="J251"/>
  <c r="J249"/>
  <c r="J169"/>
  <c r="J167"/>
  <c r="J157"/>
  <c r="J149"/>
  <c r="J145"/>
  <c r="J132"/>
  <c r="J130"/>
  <c r="J128"/>
  <c r="J121"/>
  <c r="J117"/>
  <c r="J115"/>
  <c r="J113"/>
  <c r="J111"/>
  <c r="J109"/>
  <c r="J107"/>
  <c r="J105"/>
  <c r="J103"/>
  <c r="J101"/>
  <c r="J98"/>
  <c r="H244"/>
  <c r="I244" s="1"/>
  <c r="H216"/>
  <c r="I216" s="1"/>
  <c r="H212"/>
  <c r="I212" s="1"/>
  <c r="H208"/>
  <c r="I208" s="1"/>
  <c r="H188"/>
  <c r="I188" s="1"/>
  <c r="H180"/>
  <c r="I180" s="1"/>
  <c r="H172"/>
  <c r="I172" s="1"/>
  <c r="H164"/>
  <c r="I164" s="1"/>
  <c r="H144"/>
  <c r="I144" s="1"/>
  <c r="H140"/>
  <c r="I140" s="1"/>
  <c r="J136"/>
  <c r="J185"/>
  <c r="J177"/>
  <c r="J159"/>
  <c r="J151"/>
  <c r="J147"/>
  <c r="J135"/>
  <c r="J133"/>
  <c r="J131"/>
  <c r="J129"/>
  <c r="J127"/>
  <c r="J125"/>
  <c r="J123"/>
  <c r="J119"/>
  <c r="J114"/>
  <c r="J112"/>
  <c r="J110"/>
  <c r="J108"/>
  <c r="J106"/>
  <c r="J104"/>
  <c r="J102"/>
  <c r="J100"/>
  <c r="J97"/>
  <c r="J237"/>
  <c r="J235"/>
  <c r="J233"/>
  <c r="J231"/>
  <c r="J229"/>
  <c r="J227"/>
  <c r="J225"/>
  <c r="J223"/>
  <c r="J221"/>
  <c r="J211"/>
  <c r="J197"/>
  <c r="J78"/>
  <c r="J70"/>
  <c r="J62"/>
  <c r="J54"/>
  <c r="J236"/>
  <c r="J234"/>
  <c r="J232"/>
  <c r="J230"/>
  <c r="J228"/>
  <c r="J226"/>
  <c r="J224"/>
  <c r="J222"/>
  <c r="J220"/>
  <c r="J207"/>
  <c r="J193"/>
  <c r="J250"/>
  <c r="J238"/>
  <c r="J215"/>
  <c r="J212"/>
  <c r="J208"/>
  <c r="J198"/>
  <c r="J194"/>
  <c r="J190"/>
  <c r="J186"/>
  <c r="J182"/>
  <c r="J178"/>
  <c r="J174"/>
  <c r="J170"/>
  <c r="J162"/>
  <c r="J156"/>
  <c r="J154"/>
  <c r="J148"/>
  <c r="J140"/>
  <c r="J120"/>
  <c r="J66"/>
  <c r="J58"/>
  <c r="J247"/>
  <c r="J239"/>
  <c r="J209"/>
  <c r="J204"/>
  <c r="J202"/>
  <c r="J200"/>
  <c r="J191"/>
  <c r="J183"/>
  <c r="J179"/>
  <c r="J171"/>
  <c r="J68"/>
  <c r="J64"/>
  <c r="J60"/>
  <c r="J56"/>
  <c r="G213"/>
  <c r="G205"/>
  <c r="G203"/>
  <c r="G201"/>
  <c r="G199"/>
  <c r="G195"/>
  <c r="G187"/>
  <c r="G175"/>
  <c r="J218"/>
  <c r="J252"/>
  <c r="J248"/>
  <c r="J240"/>
  <c r="J219"/>
  <c r="J216"/>
  <c r="J214"/>
  <c r="J210"/>
  <c r="J206"/>
  <c r="J196"/>
  <c r="J192"/>
  <c r="J188"/>
  <c r="J184"/>
  <c r="J180"/>
  <c r="J176"/>
  <c r="J172"/>
  <c r="J168"/>
  <c r="J164"/>
  <c r="J160"/>
  <c r="J158"/>
  <c r="J152"/>
  <c r="J150"/>
  <c r="J146"/>
  <c r="J142"/>
  <c r="J138"/>
  <c r="J134"/>
  <c r="J116"/>
  <c r="J76"/>
  <c r="F53"/>
  <c r="H53"/>
  <c r="I53" s="1"/>
  <c r="H248"/>
  <c r="I248" s="1"/>
  <c r="H246"/>
  <c r="I246" s="1"/>
  <c r="H240"/>
  <c r="I240" s="1"/>
  <c r="H238"/>
  <c r="I238" s="1"/>
  <c r="H236"/>
  <c r="I236" s="1"/>
  <c r="H234"/>
  <c r="I234" s="1"/>
  <c r="H232"/>
  <c r="I232" s="1"/>
  <c r="H230"/>
  <c r="I230" s="1"/>
  <c r="H228"/>
  <c r="I228" s="1"/>
  <c r="H226"/>
  <c r="I226" s="1"/>
  <c r="H224"/>
  <c r="I224" s="1"/>
  <c r="H222"/>
  <c r="I222" s="1"/>
  <c r="H220"/>
  <c r="I220" s="1"/>
  <c r="H218"/>
  <c r="I218" s="1"/>
  <c r="H204"/>
  <c r="I204" s="1"/>
  <c r="H202"/>
  <c r="I202" s="1"/>
  <c r="H200"/>
  <c r="I200" s="1"/>
  <c r="H160"/>
  <c r="I160" s="1"/>
  <c r="H156"/>
  <c r="I156" s="1"/>
  <c r="H152"/>
  <c r="I152" s="1"/>
  <c r="H132"/>
  <c r="I132" s="1"/>
  <c r="H130"/>
  <c r="I130" s="1"/>
  <c r="H128"/>
  <c r="I128" s="1"/>
  <c r="H126"/>
  <c r="I126" s="1"/>
  <c r="H124"/>
  <c r="I124" s="1"/>
  <c r="H122"/>
  <c r="I122" s="1"/>
  <c r="H118"/>
  <c r="I118" s="1"/>
  <c r="H114"/>
  <c r="I114" s="1"/>
  <c r="H112"/>
  <c r="I112" s="1"/>
  <c r="H110"/>
  <c r="I110" s="1"/>
  <c r="H108"/>
  <c r="I108" s="1"/>
  <c r="H106"/>
  <c r="I106" s="1"/>
  <c r="H104"/>
  <c r="I104" s="1"/>
  <c r="H102"/>
  <c r="I102" s="1"/>
  <c r="H100"/>
  <c r="I100" s="1"/>
  <c r="H98"/>
  <c r="I98" s="1"/>
  <c r="H96"/>
  <c r="I96" s="1"/>
  <c r="H94"/>
  <c r="I94" s="1"/>
  <c r="H92"/>
  <c r="I92" s="1"/>
  <c r="H90"/>
  <c r="I90" s="1"/>
  <c r="H88"/>
  <c r="I88" s="1"/>
  <c r="H86"/>
  <c r="I86" s="1"/>
  <c r="H84"/>
  <c r="I84" s="1"/>
  <c r="H82"/>
  <c r="I82" s="1"/>
  <c r="H80"/>
  <c r="I80" s="1"/>
  <c r="H74"/>
  <c r="I74" s="1"/>
  <c r="H72"/>
  <c r="I72" s="1"/>
  <c r="B251"/>
  <c r="B249"/>
  <c r="B247"/>
  <c r="F247" s="1"/>
  <c r="B245"/>
  <c r="B243"/>
  <c r="F243" s="1"/>
  <c r="B241"/>
  <c r="B239"/>
  <c r="F239" s="1"/>
  <c r="B237"/>
  <c r="B235"/>
  <c r="B233"/>
  <c r="B231"/>
  <c r="B229"/>
  <c r="B227"/>
  <c r="B225"/>
  <c r="B223"/>
  <c r="B221"/>
  <c r="B219"/>
  <c r="F219" s="1"/>
  <c r="B217"/>
  <c r="B215"/>
  <c r="F215" s="1"/>
  <c r="B213"/>
  <c r="B211"/>
  <c r="F211" s="1"/>
  <c r="B209"/>
  <c r="B207"/>
  <c r="F207" s="1"/>
  <c r="B205"/>
  <c r="F205" s="1"/>
  <c r="B203"/>
  <c r="B201"/>
  <c r="B199"/>
  <c r="B197"/>
  <c r="B195"/>
  <c r="B193"/>
  <c r="B191"/>
  <c r="B189"/>
  <c r="B187"/>
  <c r="B185"/>
  <c r="B183"/>
  <c r="B181"/>
  <c r="B179"/>
  <c r="B177"/>
  <c r="B175"/>
  <c r="B173"/>
  <c r="B171"/>
  <c r="B169"/>
  <c r="B167"/>
  <c r="B165"/>
  <c r="B163"/>
  <c r="B161"/>
  <c r="B159"/>
  <c r="B157"/>
  <c r="B155"/>
  <c r="B153"/>
  <c r="B151"/>
  <c r="B149"/>
  <c r="B147"/>
  <c r="B145"/>
  <c r="B143"/>
  <c r="B141"/>
  <c r="B139"/>
  <c r="B137"/>
  <c r="B135"/>
  <c r="B133"/>
  <c r="B131"/>
  <c r="B129"/>
  <c r="B127"/>
  <c r="B125"/>
  <c r="B123"/>
  <c r="B121"/>
  <c r="B119"/>
  <c r="B117"/>
  <c r="B115"/>
  <c r="B113"/>
  <c r="B111"/>
  <c r="B109"/>
  <c r="B107"/>
  <c r="B105"/>
  <c r="B103"/>
  <c r="B101"/>
  <c r="B99"/>
  <c r="B97"/>
  <c r="B95"/>
  <c r="B93"/>
  <c r="B91"/>
  <c r="B89"/>
  <c r="B87"/>
  <c r="B85"/>
  <c r="B83"/>
  <c r="B81"/>
  <c r="B79"/>
  <c r="F79" s="1"/>
  <c r="B77"/>
  <c r="B75"/>
  <c r="H75" s="1"/>
  <c r="I75" s="1"/>
  <c r="B73"/>
  <c r="B71"/>
  <c r="B69"/>
  <c r="B67"/>
  <c r="B65"/>
  <c r="B63"/>
  <c r="B61"/>
  <c r="B59"/>
  <c r="B57"/>
  <c r="B55"/>
  <c r="H205"/>
  <c r="I205" s="1"/>
  <c r="H247"/>
  <c r="I247" s="1"/>
  <c r="H243"/>
  <c r="I243" s="1"/>
  <c r="H239"/>
  <c r="I239" s="1"/>
  <c r="H219"/>
  <c r="I219" s="1"/>
  <c r="H211"/>
  <c r="I211" s="1"/>
  <c r="H207"/>
  <c r="I207" s="1"/>
  <c r="F75"/>
  <c r="H215"/>
  <c r="I215" s="1"/>
  <c r="J52"/>
  <c r="J53"/>
  <c r="E29" i="2" l="1"/>
  <c r="E27"/>
  <c r="H79" i="1"/>
  <c r="I79" s="1"/>
  <c r="F61"/>
  <c r="H61"/>
  <c r="I61" s="1"/>
  <c r="F69"/>
  <c r="H69"/>
  <c r="I69" s="1"/>
  <c r="F77"/>
  <c r="H77"/>
  <c r="I77" s="1"/>
  <c r="F85"/>
  <c r="H85"/>
  <c r="I85" s="1"/>
  <c r="F93"/>
  <c r="H93"/>
  <c r="I93" s="1"/>
  <c r="F101"/>
  <c r="H101"/>
  <c r="I101" s="1"/>
  <c r="F109"/>
  <c r="H109"/>
  <c r="I109" s="1"/>
  <c r="F117"/>
  <c r="H117"/>
  <c r="I117" s="1"/>
  <c r="F125"/>
  <c r="H125"/>
  <c r="I125" s="1"/>
  <c r="F129"/>
  <c r="H129"/>
  <c r="I129" s="1"/>
  <c r="F133"/>
  <c r="H133"/>
  <c r="I133" s="1"/>
  <c r="F137"/>
  <c r="H137"/>
  <c r="I137" s="1"/>
  <c r="F141"/>
  <c r="H141"/>
  <c r="I141" s="1"/>
  <c r="F145"/>
  <c r="H145"/>
  <c r="I145" s="1"/>
  <c r="F149"/>
  <c r="H149"/>
  <c r="I149" s="1"/>
  <c r="F153"/>
  <c r="H153"/>
  <c r="I153" s="1"/>
  <c r="F157"/>
  <c r="H157"/>
  <c r="I157" s="1"/>
  <c r="F161"/>
  <c r="H161"/>
  <c r="I161" s="1"/>
  <c r="F165"/>
  <c r="H165"/>
  <c r="I165" s="1"/>
  <c r="F169"/>
  <c r="H169"/>
  <c r="I169" s="1"/>
  <c r="F173"/>
  <c r="H173"/>
  <c r="I173" s="1"/>
  <c r="F177"/>
  <c r="H177"/>
  <c r="I177" s="1"/>
  <c r="F181"/>
  <c r="H181"/>
  <c r="I181" s="1"/>
  <c r="F185"/>
  <c r="H185"/>
  <c r="I185" s="1"/>
  <c r="F189"/>
  <c r="H189"/>
  <c r="I189" s="1"/>
  <c r="F193"/>
  <c r="H193"/>
  <c r="I193" s="1"/>
  <c r="F197"/>
  <c r="H197"/>
  <c r="I197" s="1"/>
  <c r="F201"/>
  <c r="H201"/>
  <c r="I201" s="1"/>
  <c r="F209"/>
  <c r="H209"/>
  <c r="I209" s="1"/>
  <c r="F213"/>
  <c r="H213"/>
  <c r="I213" s="1"/>
  <c r="F217"/>
  <c r="H217"/>
  <c r="I217" s="1"/>
  <c r="F221"/>
  <c r="H221"/>
  <c r="I221" s="1"/>
  <c r="F225"/>
  <c r="H225"/>
  <c r="I225" s="1"/>
  <c r="F229"/>
  <c r="H229"/>
  <c r="I229" s="1"/>
  <c r="F233"/>
  <c r="H233"/>
  <c r="I233" s="1"/>
  <c r="F237"/>
  <c r="H237"/>
  <c r="I237" s="1"/>
  <c r="F241"/>
  <c r="H241"/>
  <c r="I241" s="1"/>
  <c r="F245"/>
  <c r="H245"/>
  <c r="I245" s="1"/>
  <c r="F249"/>
  <c r="H249"/>
  <c r="I249" s="1"/>
  <c r="F57"/>
  <c r="H57"/>
  <c r="I57" s="1"/>
  <c r="F65"/>
  <c r="H65"/>
  <c r="I65" s="1"/>
  <c r="F73"/>
  <c r="H73"/>
  <c r="I73" s="1"/>
  <c r="F81"/>
  <c r="H81"/>
  <c r="I81" s="1"/>
  <c r="F89"/>
  <c r="H89"/>
  <c r="I89" s="1"/>
  <c r="F97"/>
  <c r="H97"/>
  <c r="I97" s="1"/>
  <c r="F105"/>
  <c r="H105"/>
  <c r="I105" s="1"/>
  <c r="F113"/>
  <c r="H113"/>
  <c r="I113" s="1"/>
  <c r="F121"/>
  <c r="H121"/>
  <c r="I121" s="1"/>
  <c r="F55"/>
  <c r="H55"/>
  <c r="I55" s="1"/>
  <c r="F59"/>
  <c r="H59"/>
  <c r="I59" s="1"/>
  <c r="F63"/>
  <c r="H63"/>
  <c r="I63" s="1"/>
  <c r="F67"/>
  <c r="H67"/>
  <c r="I67" s="1"/>
  <c r="F71"/>
  <c r="H71"/>
  <c r="I71" s="1"/>
  <c r="F83"/>
  <c r="H83"/>
  <c r="I83" s="1"/>
  <c r="F87"/>
  <c r="H87"/>
  <c r="I87" s="1"/>
  <c r="F91"/>
  <c r="H91"/>
  <c r="I91" s="1"/>
  <c r="F95"/>
  <c r="H95"/>
  <c r="I95" s="1"/>
  <c r="F99"/>
  <c r="H99"/>
  <c r="I99" s="1"/>
  <c r="F103"/>
  <c r="H103"/>
  <c r="I103" s="1"/>
  <c r="F107"/>
  <c r="H107"/>
  <c r="I107" s="1"/>
  <c r="F111"/>
  <c r="H111"/>
  <c r="I111" s="1"/>
  <c r="F115"/>
  <c r="H115"/>
  <c r="I115" s="1"/>
  <c r="F119"/>
  <c r="H119"/>
  <c r="I119" s="1"/>
  <c r="F123"/>
  <c r="H123"/>
  <c r="I123" s="1"/>
  <c r="F127"/>
  <c r="H127"/>
  <c r="I127" s="1"/>
  <c r="F131"/>
  <c r="H131"/>
  <c r="I131" s="1"/>
  <c r="F135"/>
  <c r="H135"/>
  <c r="I135" s="1"/>
  <c r="F139"/>
  <c r="H139"/>
  <c r="I139" s="1"/>
  <c r="F143"/>
  <c r="H143"/>
  <c r="I143" s="1"/>
  <c r="F147"/>
  <c r="H147"/>
  <c r="I147" s="1"/>
  <c r="F151"/>
  <c r="H151"/>
  <c r="I151" s="1"/>
  <c r="F155"/>
  <c r="H155"/>
  <c r="I155" s="1"/>
  <c r="F159"/>
  <c r="H159"/>
  <c r="I159" s="1"/>
  <c r="F163"/>
  <c r="H163"/>
  <c r="I163" s="1"/>
  <c r="F167"/>
  <c r="H167"/>
  <c r="I167" s="1"/>
  <c r="F171"/>
  <c r="H171"/>
  <c r="I171" s="1"/>
  <c r="F175"/>
  <c r="H175"/>
  <c r="I175" s="1"/>
  <c r="F179"/>
  <c r="H179"/>
  <c r="I179" s="1"/>
  <c r="F183"/>
  <c r="H183"/>
  <c r="I183" s="1"/>
  <c r="F187"/>
  <c r="H187"/>
  <c r="I187" s="1"/>
  <c r="F191"/>
  <c r="H191"/>
  <c r="I191" s="1"/>
  <c r="F195"/>
  <c r="H195"/>
  <c r="I195" s="1"/>
  <c r="F199"/>
  <c r="H199"/>
  <c r="I199" s="1"/>
  <c r="F203"/>
  <c r="H203"/>
  <c r="I203" s="1"/>
  <c r="F223"/>
  <c r="H223"/>
  <c r="I223" s="1"/>
  <c r="F227"/>
  <c r="H227"/>
  <c r="I227" s="1"/>
  <c r="F231"/>
  <c r="H231"/>
  <c r="I231" s="1"/>
  <c r="F235"/>
  <c r="H235"/>
  <c r="I235" s="1"/>
  <c r="F251"/>
  <c r="H251"/>
  <c r="I251" s="1"/>
</calcChain>
</file>

<file path=xl/sharedStrings.xml><?xml version="1.0" encoding="utf-8"?>
<sst xmlns="http://schemas.openxmlformats.org/spreadsheetml/2006/main" count="63" uniqueCount="43">
  <si>
    <t>A0</t>
  </si>
  <si>
    <t>A1</t>
  </si>
  <si>
    <t>A2</t>
  </si>
  <si>
    <t>y=A6x^6+A5x^5+A4x^4+A3x^3+A2x^2+A1x+A0</t>
  </si>
  <si>
    <t>X</t>
  </si>
  <si>
    <t>δsq</t>
  </si>
  <si>
    <t>δe</t>
  </si>
  <si>
    <t>δ+</t>
  </si>
  <si>
    <t>δ-</t>
  </si>
  <si>
    <t>extrados</t>
  </si>
  <si>
    <t>intrados</t>
  </si>
  <si>
    <t>profil squelettique</t>
  </si>
  <si>
    <t>profil epais</t>
  </si>
  <si>
    <t>Courbes approchées</t>
  </si>
  <si>
    <t>courbe</t>
  </si>
  <si>
    <t>a0</t>
  </si>
  <si>
    <t>a1</t>
  </si>
  <si>
    <t>a2</t>
  </si>
  <si>
    <t>a3</t>
  </si>
  <si>
    <t>a4</t>
  </si>
  <si>
    <t>a5</t>
  </si>
  <si>
    <t>a6</t>
  </si>
  <si>
    <t>y = -5,5964x6 + 1,4974x5 + 2,2365x4 - 0,1274x3 - 0,4723x2 - 0,0655x + 0,0675</t>
  </si>
  <si>
    <r>
      <t>y = 0,3739x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- 1,0609x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+ 0,1468x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+ 0,3807x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+ 0,0472x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- 0,0248x - 0,0286</t>
    </r>
  </si>
  <si>
    <t>A3</t>
  </si>
  <si>
    <t>A4</t>
  </si>
  <si>
    <t>A5</t>
  </si>
  <si>
    <t>angle de braquage</t>
  </si>
  <si>
    <t>en degres</t>
  </si>
  <si>
    <t>angle d'incidence</t>
  </si>
  <si>
    <t>Cz=</t>
  </si>
  <si>
    <t>Cmf=</t>
  </si>
  <si>
    <t>Alpha 0=</t>
  </si>
  <si>
    <t>coef An modifiés</t>
  </si>
  <si>
    <r>
      <t>y = -2,6113x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+ 0,2183x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+ 1,1917x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+ 0,1266x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- 0,2126x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- 0,0451x + 0,0195</t>
    </r>
  </si>
  <si>
    <t>coef An</t>
  </si>
  <si>
    <t>Coef du profil squelettique</t>
  </si>
  <si>
    <t>reglage du profil</t>
  </si>
  <si>
    <t>poynome du profil squelettique</t>
  </si>
  <si>
    <t>position du la gouverne X=</t>
  </si>
  <si>
    <t>Profil approximé</t>
  </si>
  <si>
    <t>profil</t>
  </si>
  <si>
    <t>Profil réel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</si>
</sst>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1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9" xfId="0" applyBorder="1"/>
    <xf numFmtId="0" fontId="0" fillId="0" borderId="24" xfId="0" applyBorder="1"/>
    <xf numFmtId="0" fontId="0" fillId="0" borderId="27" xfId="0" applyBorder="1"/>
    <xf numFmtId="0" fontId="0" fillId="0" borderId="15" xfId="0" applyBorder="1" applyAlignment="1">
      <alignment horizontal="center"/>
    </xf>
    <xf numFmtId="0" fontId="0" fillId="2" borderId="10" xfId="0" applyFill="1" applyBorder="1"/>
    <xf numFmtId="0" fontId="0" fillId="2" borderId="19" xfId="0" applyFill="1" applyBorder="1"/>
    <xf numFmtId="0" fontId="0" fillId="3" borderId="10" xfId="0" applyFill="1" applyBorder="1"/>
    <xf numFmtId="0" fontId="0" fillId="3" borderId="19" xfId="0" applyFill="1" applyBorder="1"/>
    <xf numFmtId="0" fontId="0" fillId="2" borderId="8" xfId="0" applyFill="1" applyBorder="1"/>
    <xf numFmtId="0" fontId="0" fillId="3" borderId="10" xfId="0" applyFill="1" applyBorder="1" applyAlignment="1">
      <alignment horizontal="center"/>
    </xf>
    <xf numFmtId="0" fontId="0" fillId="0" borderId="32" xfId="0" applyBorder="1"/>
    <xf numFmtId="0" fontId="0" fillId="0" borderId="42" xfId="0" applyBorder="1"/>
    <xf numFmtId="0" fontId="0" fillId="0" borderId="41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43" xfId="0" applyBorder="1"/>
    <xf numFmtId="0" fontId="0" fillId="0" borderId="29" xfId="0" applyBorder="1" applyAlignment="1">
      <alignment horizontal="center"/>
    </xf>
    <xf numFmtId="0" fontId="0" fillId="0" borderId="44" xfId="0" applyBorder="1"/>
    <xf numFmtId="0" fontId="0" fillId="0" borderId="38" xfId="0" applyBorder="1"/>
    <xf numFmtId="0" fontId="2" fillId="0" borderId="15" xfId="0" applyFont="1" applyBorder="1" applyAlignment="1">
      <alignment horizontal="center"/>
    </xf>
    <xf numFmtId="0" fontId="0" fillId="3" borderId="1" xfId="0" applyFill="1" applyBorder="1"/>
    <xf numFmtId="0" fontId="0" fillId="0" borderId="17" xfId="0" applyBorder="1"/>
    <xf numFmtId="0" fontId="0" fillId="3" borderId="7" xfId="0" applyFill="1" applyBorder="1"/>
    <xf numFmtId="0" fontId="0" fillId="3" borderId="8" xfId="0" applyFill="1" applyBorder="1"/>
    <xf numFmtId="0" fontId="0" fillId="3" borderId="18" xfId="0" applyFill="1" applyBorder="1"/>
    <xf numFmtId="0" fontId="0" fillId="0" borderId="31" xfId="0" applyBorder="1"/>
    <xf numFmtId="0" fontId="0" fillId="0" borderId="48" xfId="0" applyBorder="1"/>
    <xf numFmtId="0" fontId="0" fillId="0" borderId="35" xfId="0" applyBorder="1"/>
    <xf numFmtId="0" fontId="0" fillId="0" borderId="49" xfId="0" applyBorder="1"/>
    <xf numFmtId="11" fontId="0" fillId="3" borderId="31" xfId="0" applyNumberFormat="1" applyFill="1" applyBorder="1"/>
    <xf numFmtId="0" fontId="0" fillId="3" borderId="1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49" xfId="0" applyFill="1" applyBorder="1"/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21" xfId="0" applyBorder="1"/>
    <xf numFmtId="0" fontId="0" fillId="0" borderId="50" xfId="0" applyBorder="1"/>
    <xf numFmtId="0" fontId="0" fillId="3" borderId="17" xfId="0" applyFill="1" applyBorder="1"/>
    <xf numFmtId="0" fontId="0" fillId="3" borderId="11" xfId="0" applyFill="1" applyBorder="1"/>
    <xf numFmtId="0" fontId="0" fillId="3" borderId="48" xfId="0" applyFill="1" applyBorder="1"/>
    <xf numFmtId="0" fontId="0" fillId="3" borderId="14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alcChain" Target="calcChain.xml"/><Relationship Id="rId5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Profil réel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extrados</c:v>
          </c:tx>
          <c:marker>
            <c:symbol val="none"/>
          </c:marker>
          <c:trendline>
            <c:name>approx extrados</c:name>
            <c:spPr>
              <a:ln w="12700">
                <a:solidFill>
                  <a:srgbClr val="1F497D"/>
                </a:solidFill>
              </a:ln>
            </c:spPr>
            <c:trendlineType val="poly"/>
            <c:order val="6"/>
            <c:dispRSqr val="1"/>
            <c:dispEq val="1"/>
            <c:trendlineLbl>
              <c:layout>
                <c:manualLayout>
                  <c:x val="-0.11795375965419194"/>
                  <c:y val="-0.15917249515601675"/>
                </c:manualLayout>
              </c:layout>
              <c:numFmt formatCode="General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</c:spPr>
            </c:trendlineLbl>
          </c:trendline>
          <c:xVal>
            <c:numRef>
              <c:f>'acquisition du profil'!$B$5:$B$20</c:f>
              <c:numCache>
                <c:formatCode>General</c:formatCode>
                <c:ptCount val="16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  <c:pt idx="3">
                  <c:v>0.2</c:v>
                </c:pt>
                <c:pt idx="4">
                  <c:v>0.1</c:v>
                </c:pt>
                <c:pt idx="5">
                  <c:v>0</c:v>
                </c:pt>
                <c:pt idx="6">
                  <c:v>-0.1</c:v>
                </c:pt>
                <c:pt idx="7">
                  <c:v>-0.2</c:v>
                </c:pt>
                <c:pt idx="8">
                  <c:v>-0.3</c:v>
                </c:pt>
                <c:pt idx="9">
                  <c:v>-0.35</c:v>
                </c:pt>
                <c:pt idx="10">
                  <c:v>-0.4</c:v>
                </c:pt>
                <c:pt idx="11">
                  <c:v>-0.42499999999999999</c:v>
                </c:pt>
                <c:pt idx="12">
                  <c:v>-0.45</c:v>
                </c:pt>
                <c:pt idx="13">
                  <c:v>-0.47499999999999998</c:v>
                </c:pt>
                <c:pt idx="14">
                  <c:v>-0.48749999999999999</c:v>
                </c:pt>
                <c:pt idx="15">
                  <c:v>-0.5</c:v>
                </c:pt>
              </c:numCache>
            </c:numRef>
          </c:xVal>
          <c:yVal>
            <c:numRef>
              <c:f>'acquisition du profil'!$C$5:$C$20</c:f>
              <c:numCache>
                <c:formatCode>General</c:formatCode>
                <c:ptCount val="16"/>
                <c:pt idx="0">
                  <c:v>0</c:v>
                </c:pt>
                <c:pt idx="1">
                  <c:v>6.7000000000000002E-3</c:v>
                </c:pt>
                <c:pt idx="2">
                  <c:v>0.02</c:v>
                </c:pt>
                <c:pt idx="3">
                  <c:v>3.9E-2</c:v>
                </c:pt>
                <c:pt idx="4">
                  <c:v>5.5E-2</c:v>
                </c:pt>
                <c:pt idx="5">
                  <c:v>6.7000000000000004E-2</c:v>
                </c:pt>
                <c:pt idx="6">
                  <c:v>7.1999999999999995E-2</c:v>
                </c:pt>
                <c:pt idx="7">
                  <c:v>6.3E-2</c:v>
                </c:pt>
                <c:pt idx="8">
                  <c:v>6.0999999999999999E-2</c:v>
                </c:pt>
                <c:pt idx="9">
                  <c:v>5.2999999999999999E-2</c:v>
                </c:pt>
                <c:pt idx="10">
                  <c:v>4.3299999999999998E-2</c:v>
                </c:pt>
                <c:pt idx="11">
                  <c:v>3.7999999999999999E-2</c:v>
                </c:pt>
                <c:pt idx="12">
                  <c:v>3.1E-2</c:v>
                </c:pt>
                <c:pt idx="13">
                  <c:v>2.1299999999999999E-2</c:v>
                </c:pt>
                <c:pt idx="14">
                  <c:v>1.4999999999999999E-2</c:v>
                </c:pt>
                <c:pt idx="1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intrados</c:v>
          </c:tx>
          <c:marker>
            <c:symbol val="none"/>
          </c:marker>
          <c:trendline>
            <c:name>approx intrados</c:name>
            <c:spPr>
              <a:ln w="12700">
                <a:solidFill>
                  <a:schemeClr val="accent2">
                    <a:lumMod val="50000"/>
                  </a:schemeClr>
                </a:solidFill>
              </a:ln>
            </c:spPr>
            <c:trendlineType val="poly"/>
            <c:order val="6"/>
            <c:dispRSqr val="1"/>
            <c:dispEq val="1"/>
            <c:trendlineLbl>
              <c:layout>
                <c:manualLayout>
                  <c:x val="-0.27369834387749475"/>
                  <c:y val="0.16508841390244194"/>
                </c:manualLayout>
              </c:layout>
              <c:numFmt formatCode="General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</c:spPr>
            </c:trendlineLbl>
          </c:trendline>
          <c:xVal>
            <c:numRef>
              <c:f>'acquisition du profil'!$B$5:$B$20</c:f>
              <c:numCache>
                <c:formatCode>General</c:formatCode>
                <c:ptCount val="16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  <c:pt idx="3">
                  <c:v>0.2</c:v>
                </c:pt>
                <c:pt idx="4">
                  <c:v>0.1</c:v>
                </c:pt>
                <c:pt idx="5">
                  <c:v>0</c:v>
                </c:pt>
                <c:pt idx="6">
                  <c:v>-0.1</c:v>
                </c:pt>
                <c:pt idx="7">
                  <c:v>-0.2</c:v>
                </c:pt>
                <c:pt idx="8">
                  <c:v>-0.3</c:v>
                </c:pt>
                <c:pt idx="9">
                  <c:v>-0.35</c:v>
                </c:pt>
                <c:pt idx="10">
                  <c:v>-0.4</c:v>
                </c:pt>
                <c:pt idx="11">
                  <c:v>-0.42499999999999999</c:v>
                </c:pt>
                <c:pt idx="12">
                  <c:v>-0.45</c:v>
                </c:pt>
                <c:pt idx="13">
                  <c:v>-0.47499999999999998</c:v>
                </c:pt>
                <c:pt idx="14">
                  <c:v>-0.48749999999999999</c:v>
                </c:pt>
                <c:pt idx="15">
                  <c:v>-0.5</c:v>
                </c:pt>
              </c:numCache>
            </c:numRef>
          </c:xVal>
          <c:yVal>
            <c:numRef>
              <c:f>'acquisition du profil'!$D$5:$D$20</c:f>
              <c:numCache>
                <c:formatCode>General</c:formatCode>
                <c:ptCount val="16"/>
                <c:pt idx="0">
                  <c:v>0</c:v>
                </c:pt>
                <c:pt idx="1">
                  <c:v>-1.0999999999999999E-2</c:v>
                </c:pt>
                <c:pt idx="2">
                  <c:v>-2.4E-2</c:v>
                </c:pt>
                <c:pt idx="3">
                  <c:v>-2.9000000000000001E-2</c:v>
                </c:pt>
                <c:pt idx="4">
                  <c:v>-2.9000000000000001E-2</c:v>
                </c:pt>
                <c:pt idx="5">
                  <c:v>-2.8000000000000001E-2</c:v>
                </c:pt>
                <c:pt idx="6">
                  <c:v>-2.7E-2</c:v>
                </c:pt>
                <c:pt idx="7">
                  <c:v>-2.5000000000000001E-2</c:v>
                </c:pt>
                <c:pt idx="8">
                  <c:v>-2.3E-2</c:v>
                </c:pt>
                <c:pt idx="9">
                  <c:v>-2.1000000000000001E-2</c:v>
                </c:pt>
                <c:pt idx="10">
                  <c:v>-1.7999999999999999E-2</c:v>
                </c:pt>
                <c:pt idx="11">
                  <c:v>-1.6500000000000001E-2</c:v>
                </c:pt>
                <c:pt idx="12">
                  <c:v>-1.4999999999999999E-2</c:v>
                </c:pt>
                <c:pt idx="13">
                  <c:v>-1.2E-2</c:v>
                </c:pt>
                <c:pt idx="14">
                  <c:v>-9.2999999999999992E-3</c:v>
                </c:pt>
                <c:pt idx="15">
                  <c:v>0</c:v>
                </c:pt>
              </c:numCache>
            </c:numRef>
          </c:yVal>
          <c:smooth val="1"/>
        </c:ser>
        <c:axId val="68448640"/>
        <c:axId val="68450176"/>
      </c:scatterChart>
      <c:valAx>
        <c:axId val="68448640"/>
        <c:scaling>
          <c:orientation val="minMax"/>
        </c:scaling>
        <c:axPos val="b"/>
        <c:numFmt formatCode="General" sourceLinked="1"/>
        <c:majorTickMark val="none"/>
        <c:tickLblPos val="nextTo"/>
        <c:crossAx val="68450176"/>
        <c:crosses val="autoZero"/>
        <c:crossBetween val="midCat"/>
      </c:valAx>
      <c:valAx>
        <c:axId val="68450176"/>
        <c:scaling>
          <c:orientation val="minMax"/>
          <c:max val="0.4"/>
          <c:min val="-0.4"/>
        </c:scaling>
        <c:axPos val="l"/>
        <c:majorGridlines/>
        <c:numFmt formatCode="General" sourceLinked="1"/>
        <c:majorTickMark val="none"/>
        <c:tickLblPos val="nextTo"/>
        <c:crossAx val="68448640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profil approximé</a:t>
            </a:r>
          </a:p>
        </c:rich>
      </c:tx>
    </c:title>
    <c:plotArea>
      <c:layout>
        <c:manualLayout>
          <c:layoutTarget val="inner"/>
          <c:xMode val="edge"/>
          <c:yMode val="edge"/>
          <c:x val="4.2289430185223319E-2"/>
          <c:y val="6.0797892351136917E-2"/>
          <c:w val="0.825731903705477"/>
          <c:h val="0.8889018292072085"/>
        </c:manualLayout>
      </c:layout>
      <c:scatterChart>
        <c:scatterStyle val="smoothMarker"/>
        <c:ser>
          <c:idx val="0"/>
          <c:order val="0"/>
          <c:tx>
            <c:strRef>
              <c:f>'acquisition du profil'!$B$51</c:f>
              <c:strCache>
                <c:ptCount val="1"/>
                <c:pt idx="0">
                  <c:v>extrados</c:v>
                </c:pt>
              </c:strCache>
            </c:strRef>
          </c:tx>
          <c:marker>
            <c:symbol val="none"/>
          </c:marker>
          <c:trendline>
            <c:trendlineType val="log"/>
            <c:dispRSqr val="1"/>
            <c:dispEq val="1"/>
            <c:trendlineLbl>
              <c:layout>
                <c:manualLayout>
                  <c:x val="7.4838063744922332E-3"/>
                  <c:y val="-0.13324272917235219"/>
                </c:manualLayout>
              </c:layout>
              <c:numFmt formatCode="General" sourceLinked="0"/>
            </c:trendlineLbl>
          </c:trendline>
          <c:xVal>
            <c:numRef>
              <c:f>'acquisition du profil'!$A$52:$A$252</c:f>
              <c:numCache>
                <c:formatCode>General</c:formatCode>
                <c:ptCount val="201"/>
                <c:pt idx="0">
                  <c:v>0.5</c:v>
                </c:pt>
                <c:pt idx="1">
                  <c:v>0.495</c:v>
                </c:pt>
                <c:pt idx="2">
                  <c:v>0.49</c:v>
                </c:pt>
                <c:pt idx="3">
                  <c:v>0.48499999999999999</c:v>
                </c:pt>
                <c:pt idx="4">
                  <c:v>0.48</c:v>
                </c:pt>
                <c:pt idx="5">
                  <c:v>0.47499999999999998</c:v>
                </c:pt>
                <c:pt idx="6">
                  <c:v>0.47</c:v>
                </c:pt>
                <c:pt idx="7">
                  <c:v>0.46500000000000002</c:v>
                </c:pt>
                <c:pt idx="8">
                  <c:v>0.46</c:v>
                </c:pt>
                <c:pt idx="9">
                  <c:v>0.45500000000000002</c:v>
                </c:pt>
                <c:pt idx="10">
                  <c:v>0.45</c:v>
                </c:pt>
                <c:pt idx="11">
                  <c:v>0.44500000000000001</c:v>
                </c:pt>
                <c:pt idx="12">
                  <c:v>0.44</c:v>
                </c:pt>
                <c:pt idx="13">
                  <c:v>0.435</c:v>
                </c:pt>
                <c:pt idx="14">
                  <c:v>0.43</c:v>
                </c:pt>
                <c:pt idx="15">
                  <c:v>0.42499999999999999</c:v>
                </c:pt>
                <c:pt idx="16">
                  <c:v>0.42</c:v>
                </c:pt>
                <c:pt idx="17">
                  <c:v>0.41499999999999998</c:v>
                </c:pt>
                <c:pt idx="18">
                  <c:v>0.41</c:v>
                </c:pt>
                <c:pt idx="19">
                  <c:v>0.40500000000000003</c:v>
                </c:pt>
                <c:pt idx="20">
                  <c:v>0.4</c:v>
                </c:pt>
                <c:pt idx="21">
                  <c:v>0.39500000000000002</c:v>
                </c:pt>
                <c:pt idx="22">
                  <c:v>0.39</c:v>
                </c:pt>
                <c:pt idx="23">
                  <c:v>0.38500000000000001</c:v>
                </c:pt>
                <c:pt idx="24">
                  <c:v>0.38</c:v>
                </c:pt>
                <c:pt idx="25">
                  <c:v>0.375</c:v>
                </c:pt>
                <c:pt idx="26">
                  <c:v>0.37</c:v>
                </c:pt>
                <c:pt idx="27">
                  <c:v>0.36499999999999999</c:v>
                </c:pt>
                <c:pt idx="28">
                  <c:v>0.36</c:v>
                </c:pt>
                <c:pt idx="29">
                  <c:v>0.35499999999999998</c:v>
                </c:pt>
                <c:pt idx="30">
                  <c:v>0.35</c:v>
                </c:pt>
                <c:pt idx="31">
                  <c:v>0.34499999999999997</c:v>
                </c:pt>
                <c:pt idx="32">
                  <c:v>0.34</c:v>
                </c:pt>
                <c:pt idx="33">
                  <c:v>0.33500000000000002</c:v>
                </c:pt>
                <c:pt idx="34">
                  <c:v>0.33</c:v>
                </c:pt>
                <c:pt idx="35">
                  <c:v>0.32500000000000001</c:v>
                </c:pt>
                <c:pt idx="36">
                  <c:v>0.32</c:v>
                </c:pt>
                <c:pt idx="37">
                  <c:v>0.315</c:v>
                </c:pt>
                <c:pt idx="38">
                  <c:v>0.31</c:v>
                </c:pt>
                <c:pt idx="39">
                  <c:v>0.30499999999999999</c:v>
                </c:pt>
                <c:pt idx="40">
                  <c:v>0.3</c:v>
                </c:pt>
                <c:pt idx="41">
                  <c:v>0.29499999999999998</c:v>
                </c:pt>
                <c:pt idx="42">
                  <c:v>0.28999999999999998</c:v>
                </c:pt>
                <c:pt idx="43">
                  <c:v>0.28499999999999998</c:v>
                </c:pt>
                <c:pt idx="44">
                  <c:v>0.28000000000000003</c:v>
                </c:pt>
                <c:pt idx="45">
                  <c:v>0.27500000000000002</c:v>
                </c:pt>
                <c:pt idx="46">
                  <c:v>0.27</c:v>
                </c:pt>
                <c:pt idx="47">
                  <c:v>0.26500000000000001</c:v>
                </c:pt>
                <c:pt idx="48">
                  <c:v>0.26</c:v>
                </c:pt>
                <c:pt idx="49">
                  <c:v>0.255</c:v>
                </c:pt>
                <c:pt idx="50">
                  <c:v>0.25</c:v>
                </c:pt>
                <c:pt idx="51">
                  <c:v>0.245</c:v>
                </c:pt>
                <c:pt idx="52">
                  <c:v>0.24</c:v>
                </c:pt>
                <c:pt idx="53">
                  <c:v>0.23499999999999999</c:v>
                </c:pt>
                <c:pt idx="54">
                  <c:v>0.23</c:v>
                </c:pt>
                <c:pt idx="55">
                  <c:v>0.22500000000000001</c:v>
                </c:pt>
                <c:pt idx="56">
                  <c:v>0.22</c:v>
                </c:pt>
                <c:pt idx="57">
                  <c:v>0.215</c:v>
                </c:pt>
                <c:pt idx="58">
                  <c:v>0.21</c:v>
                </c:pt>
                <c:pt idx="59">
                  <c:v>0.20499999999999999</c:v>
                </c:pt>
                <c:pt idx="60">
                  <c:v>0.2</c:v>
                </c:pt>
                <c:pt idx="61">
                  <c:v>0.19500000000000001</c:v>
                </c:pt>
                <c:pt idx="62">
                  <c:v>0.19</c:v>
                </c:pt>
                <c:pt idx="63">
                  <c:v>0.185</c:v>
                </c:pt>
                <c:pt idx="64">
                  <c:v>0.18</c:v>
                </c:pt>
                <c:pt idx="65">
                  <c:v>0.17499999999999999</c:v>
                </c:pt>
                <c:pt idx="66">
                  <c:v>0.17</c:v>
                </c:pt>
                <c:pt idx="67">
                  <c:v>0.16500000000000001</c:v>
                </c:pt>
                <c:pt idx="68">
                  <c:v>0.16</c:v>
                </c:pt>
                <c:pt idx="69">
                  <c:v>0.155</c:v>
                </c:pt>
                <c:pt idx="70">
                  <c:v>0.15</c:v>
                </c:pt>
                <c:pt idx="71">
                  <c:v>0.14499999999999999</c:v>
                </c:pt>
                <c:pt idx="72">
                  <c:v>0.14000000000000001</c:v>
                </c:pt>
                <c:pt idx="73">
                  <c:v>0.13500000000000001</c:v>
                </c:pt>
                <c:pt idx="74">
                  <c:v>0.13</c:v>
                </c:pt>
                <c:pt idx="75">
                  <c:v>0.125</c:v>
                </c:pt>
                <c:pt idx="76">
                  <c:v>0.12</c:v>
                </c:pt>
                <c:pt idx="77">
                  <c:v>0.115</c:v>
                </c:pt>
                <c:pt idx="78">
                  <c:v>0.11</c:v>
                </c:pt>
                <c:pt idx="79">
                  <c:v>0.105</c:v>
                </c:pt>
                <c:pt idx="80">
                  <c:v>0.1</c:v>
                </c:pt>
                <c:pt idx="81">
                  <c:v>9.5000000000000001E-2</c:v>
                </c:pt>
                <c:pt idx="82">
                  <c:v>0.09</c:v>
                </c:pt>
                <c:pt idx="83">
                  <c:v>8.5000000000000006E-2</c:v>
                </c:pt>
                <c:pt idx="84">
                  <c:v>0.08</c:v>
                </c:pt>
                <c:pt idx="85">
                  <c:v>7.4999999999999997E-2</c:v>
                </c:pt>
                <c:pt idx="86">
                  <c:v>7.0000000000000007E-2</c:v>
                </c:pt>
                <c:pt idx="87">
                  <c:v>6.5000000000000002E-2</c:v>
                </c:pt>
                <c:pt idx="88">
                  <c:v>0.06</c:v>
                </c:pt>
                <c:pt idx="89">
                  <c:v>5.5E-2</c:v>
                </c:pt>
                <c:pt idx="90">
                  <c:v>0.05</c:v>
                </c:pt>
                <c:pt idx="91">
                  <c:v>4.4999999999999998E-2</c:v>
                </c:pt>
                <c:pt idx="92">
                  <c:v>0.04</c:v>
                </c:pt>
                <c:pt idx="93">
                  <c:v>3.5000000000000003E-2</c:v>
                </c:pt>
                <c:pt idx="94">
                  <c:v>0.03</c:v>
                </c:pt>
                <c:pt idx="95">
                  <c:v>2.5000000000000001E-2</c:v>
                </c:pt>
                <c:pt idx="96">
                  <c:v>0.02</c:v>
                </c:pt>
                <c:pt idx="97">
                  <c:v>1.4999999999999999E-2</c:v>
                </c:pt>
                <c:pt idx="98">
                  <c:v>0.01</c:v>
                </c:pt>
                <c:pt idx="99">
                  <c:v>5.0000000000000001E-3</c:v>
                </c:pt>
                <c:pt idx="100">
                  <c:v>0</c:v>
                </c:pt>
                <c:pt idx="101">
                  <c:v>-5.0000000000000001E-3</c:v>
                </c:pt>
                <c:pt idx="102">
                  <c:v>-0.01</c:v>
                </c:pt>
                <c:pt idx="103">
                  <c:v>-1.4999999999999999E-2</c:v>
                </c:pt>
                <c:pt idx="104">
                  <c:v>-0.02</c:v>
                </c:pt>
                <c:pt idx="105">
                  <c:v>-2.5000000000000001E-2</c:v>
                </c:pt>
                <c:pt idx="106">
                  <c:v>-0.03</c:v>
                </c:pt>
                <c:pt idx="107">
                  <c:v>-3.5000000000000003E-2</c:v>
                </c:pt>
                <c:pt idx="108">
                  <c:v>-0.04</c:v>
                </c:pt>
                <c:pt idx="109">
                  <c:v>-4.4999999999999998E-2</c:v>
                </c:pt>
                <c:pt idx="110">
                  <c:v>-0.05</c:v>
                </c:pt>
                <c:pt idx="111">
                  <c:v>-5.5E-2</c:v>
                </c:pt>
                <c:pt idx="112">
                  <c:v>-6.0000000000000102E-2</c:v>
                </c:pt>
                <c:pt idx="113">
                  <c:v>-6.5000000000000904E-2</c:v>
                </c:pt>
                <c:pt idx="114">
                  <c:v>-7.0000000000001006E-2</c:v>
                </c:pt>
                <c:pt idx="115">
                  <c:v>-7.5000000000000996E-2</c:v>
                </c:pt>
                <c:pt idx="116">
                  <c:v>-8.0000000000001001E-2</c:v>
                </c:pt>
                <c:pt idx="117">
                  <c:v>-8.5000000000001005E-2</c:v>
                </c:pt>
                <c:pt idx="118">
                  <c:v>-9.0000000000000996E-2</c:v>
                </c:pt>
                <c:pt idx="119">
                  <c:v>-9.5000000000001E-2</c:v>
                </c:pt>
                <c:pt idx="120">
                  <c:v>-0.100000000000001</c:v>
                </c:pt>
                <c:pt idx="121">
                  <c:v>-0.105000000000001</c:v>
                </c:pt>
                <c:pt idx="122">
                  <c:v>-0.110000000000001</c:v>
                </c:pt>
                <c:pt idx="123">
                  <c:v>-0.115000000000001</c:v>
                </c:pt>
                <c:pt idx="124">
                  <c:v>-0.12000000000000099</c:v>
                </c:pt>
                <c:pt idx="125">
                  <c:v>-0.125000000000001</c:v>
                </c:pt>
                <c:pt idx="126">
                  <c:v>-0.130000000000001</c:v>
                </c:pt>
                <c:pt idx="127">
                  <c:v>-0.13500000000000101</c:v>
                </c:pt>
                <c:pt idx="128">
                  <c:v>-0.14000000000000101</c:v>
                </c:pt>
                <c:pt idx="129">
                  <c:v>-0.14500000000000099</c:v>
                </c:pt>
                <c:pt idx="130">
                  <c:v>-0.15000000000000099</c:v>
                </c:pt>
                <c:pt idx="131">
                  <c:v>-0.155000000000001</c:v>
                </c:pt>
                <c:pt idx="132">
                  <c:v>-0.160000000000001</c:v>
                </c:pt>
                <c:pt idx="133">
                  <c:v>-0.16500000000000101</c:v>
                </c:pt>
                <c:pt idx="134">
                  <c:v>-0.17000000000000101</c:v>
                </c:pt>
                <c:pt idx="135">
                  <c:v>-0.17500000000000099</c:v>
                </c:pt>
                <c:pt idx="136">
                  <c:v>-0.18000000000000099</c:v>
                </c:pt>
                <c:pt idx="137">
                  <c:v>-0.185000000000001</c:v>
                </c:pt>
                <c:pt idx="138">
                  <c:v>-0.190000000000001</c:v>
                </c:pt>
                <c:pt idx="139">
                  <c:v>-0.19500000000000101</c:v>
                </c:pt>
                <c:pt idx="140">
                  <c:v>-0.20000000000000101</c:v>
                </c:pt>
                <c:pt idx="141">
                  <c:v>-0.20500000000000099</c:v>
                </c:pt>
                <c:pt idx="142">
                  <c:v>-0.21000000000000099</c:v>
                </c:pt>
                <c:pt idx="143">
                  <c:v>-0.215000000000001</c:v>
                </c:pt>
                <c:pt idx="144">
                  <c:v>-0.220000000000001</c:v>
                </c:pt>
                <c:pt idx="145">
                  <c:v>-0.225000000000001</c:v>
                </c:pt>
                <c:pt idx="146">
                  <c:v>-0.23000000000000101</c:v>
                </c:pt>
                <c:pt idx="147">
                  <c:v>-0.23500000000000101</c:v>
                </c:pt>
                <c:pt idx="148">
                  <c:v>-0.24000000000000099</c:v>
                </c:pt>
                <c:pt idx="149">
                  <c:v>-0.24500000000000099</c:v>
                </c:pt>
                <c:pt idx="150">
                  <c:v>-0.250000000000001</c:v>
                </c:pt>
                <c:pt idx="151">
                  <c:v>-0.255000000000001</c:v>
                </c:pt>
                <c:pt idx="152">
                  <c:v>-0.26000000000000101</c:v>
                </c:pt>
                <c:pt idx="153">
                  <c:v>-0.26500000000000101</c:v>
                </c:pt>
                <c:pt idx="154">
                  <c:v>-0.27000000000000102</c:v>
                </c:pt>
                <c:pt idx="155">
                  <c:v>-0.27500000000000102</c:v>
                </c:pt>
                <c:pt idx="156">
                  <c:v>-0.28000000000000103</c:v>
                </c:pt>
                <c:pt idx="157">
                  <c:v>-0.28500000000000097</c:v>
                </c:pt>
                <c:pt idx="158">
                  <c:v>-0.29000000000000098</c:v>
                </c:pt>
                <c:pt idx="159">
                  <c:v>-0.29500000000000098</c:v>
                </c:pt>
                <c:pt idx="160">
                  <c:v>-0.30000000000000099</c:v>
                </c:pt>
                <c:pt idx="161">
                  <c:v>-0.30500000000000099</c:v>
                </c:pt>
                <c:pt idx="162">
                  <c:v>-0.310000000000001</c:v>
                </c:pt>
                <c:pt idx="163">
                  <c:v>-0.315000000000001</c:v>
                </c:pt>
                <c:pt idx="164">
                  <c:v>-0.32000000000000101</c:v>
                </c:pt>
                <c:pt idx="165">
                  <c:v>-0.32500000000000101</c:v>
                </c:pt>
                <c:pt idx="166">
                  <c:v>-0.33000000000000101</c:v>
                </c:pt>
                <c:pt idx="167">
                  <c:v>-0.33500000000000102</c:v>
                </c:pt>
                <c:pt idx="168">
                  <c:v>-0.34000000000000102</c:v>
                </c:pt>
                <c:pt idx="169">
                  <c:v>-0.34500000000000097</c:v>
                </c:pt>
                <c:pt idx="170">
                  <c:v>-0.35000000000000098</c:v>
                </c:pt>
                <c:pt idx="171">
                  <c:v>-0.35500000000000098</c:v>
                </c:pt>
                <c:pt idx="172">
                  <c:v>-0.36000000000000099</c:v>
                </c:pt>
                <c:pt idx="173">
                  <c:v>-0.36500000000000099</c:v>
                </c:pt>
                <c:pt idx="174">
                  <c:v>-0.37000000000000099</c:v>
                </c:pt>
                <c:pt idx="175">
                  <c:v>-0.375000000000001</c:v>
                </c:pt>
                <c:pt idx="176">
                  <c:v>-0.380000000000001</c:v>
                </c:pt>
                <c:pt idx="177">
                  <c:v>-0.38500000000000101</c:v>
                </c:pt>
                <c:pt idx="178">
                  <c:v>-0.39000000000000101</c:v>
                </c:pt>
                <c:pt idx="179">
                  <c:v>-0.39500000000000102</c:v>
                </c:pt>
                <c:pt idx="180">
                  <c:v>-0.40000000000000102</c:v>
                </c:pt>
                <c:pt idx="181">
                  <c:v>-0.40500000000000103</c:v>
                </c:pt>
                <c:pt idx="182">
                  <c:v>-0.41000000000000097</c:v>
                </c:pt>
                <c:pt idx="183">
                  <c:v>-0.41500000000000098</c:v>
                </c:pt>
                <c:pt idx="184">
                  <c:v>-0.42000000000000098</c:v>
                </c:pt>
                <c:pt idx="185">
                  <c:v>-0.42500000000000099</c:v>
                </c:pt>
                <c:pt idx="186">
                  <c:v>-0.43000000000000099</c:v>
                </c:pt>
                <c:pt idx="187">
                  <c:v>-0.435000000000001</c:v>
                </c:pt>
                <c:pt idx="188">
                  <c:v>-0.440000000000001</c:v>
                </c:pt>
                <c:pt idx="189">
                  <c:v>-0.44500000000000101</c:v>
                </c:pt>
                <c:pt idx="190">
                  <c:v>-0.45000000000000101</c:v>
                </c:pt>
                <c:pt idx="191">
                  <c:v>-0.45500000000000101</c:v>
                </c:pt>
                <c:pt idx="192">
                  <c:v>-0.46000000000000102</c:v>
                </c:pt>
                <c:pt idx="193">
                  <c:v>-0.46500000000000102</c:v>
                </c:pt>
                <c:pt idx="194">
                  <c:v>-0.47000000000000097</c:v>
                </c:pt>
                <c:pt idx="195">
                  <c:v>-0.47500000000000098</c:v>
                </c:pt>
                <c:pt idx="196">
                  <c:v>-0.48000000000000098</c:v>
                </c:pt>
                <c:pt idx="197">
                  <c:v>-0.48500000000000099</c:v>
                </c:pt>
                <c:pt idx="198">
                  <c:v>-0.49000000000000099</c:v>
                </c:pt>
                <c:pt idx="199">
                  <c:v>-0.49500000000000099</c:v>
                </c:pt>
                <c:pt idx="200">
                  <c:v>-0.5</c:v>
                </c:pt>
              </c:numCache>
            </c:numRef>
          </c:xVal>
          <c:yVal>
            <c:numRef>
              <c:f>'acquisition du profil'!$B$52:$B$252</c:f>
              <c:numCache>
                <c:formatCode>General</c:formatCode>
                <c:ptCount val="201"/>
                <c:pt idx="0">
                  <c:v>-1.1874999999998692E-4</c:v>
                </c:pt>
                <c:pt idx="1">
                  <c:v>3.4732778113691354E-4</c:v>
                </c:pt>
                <c:pt idx="2">
                  <c:v>7.8352585858360024E-4</c:v>
                </c:pt>
                <c:pt idx="3">
                  <c:v>1.1939401319016052E-3</c:v>
                </c:pt>
                <c:pt idx="4">
                  <c:v>1.5824527355904061E-3</c:v>
                </c:pt>
                <c:pt idx="5">
                  <c:v>1.9527376161132953E-3</c:v>
                </c:pt>
                <c:pt idx="6">
                  <c:v>2.3082660459644022E-3</c:v>
                </c:pt>
                <c:pt idx="7">
                  <c:v>2.6523120747758838E-3</c:v>
                </c:pt>
                <c:pt idx="8">
                  <c:v>2.9879579174656029E-3</c:v>
                </c:pt>
                <c:pt idx="9">
                  <c:v>3.3180992794254183E-3</c:v>
                </c:pt>
                <c:pt idx="10">
                  <c:v>3.6454506187499902E-3</c:v>
                </c:pt>
                <c:pt idx="11">
                  <c:v>3.9725503455059347E-3</c:v>
                </c:pt>
                <c:pt idx="12">
                  <c:v>4.3017659580416173E-3</c:v>
                </c:pt>
                <c:pt idx="13">
                  <c:v>4.6352991163373797E-3</c:v>
                </c:pt>
                <c:pt idx="14">
                  <c:v>4.9751906523963912E-3</c:v>
                </c:pt>
                <c:pt idx="15">
                  <c:v>5.323325517675781E-3</c:v>
                </c:pt>
                <c:pt idx="16">
                  <c:v>5.681437667558395E-3</c:v>
                </c:pt>
                <c:pt idx="17">
                  <c:v>6.0511148828651246E-3</c:v>
                </c:pt>
                <c:pt idx="18">
                  <c:v>6.4338035284075973E-3</c:v>
                </c:pt>
                <c:pt idx="19">
                  <c:v>6.8308132485814244E-3</c:v>
                </c:pt>
                <c:pt idx="20">
                  <c:v>7.243321600000012E-3</c:v>
                </c:pt>
                <c:pt idx="21">
                  <c:v>7.6723786211686934E-3</c:v>
                </c:pt>
                <c:pt idx="22">
                  <c:v>8.1189113391996054E-3</c:v>
                </c:pt>
                <c:pt idx="23">
                  <c:v>8.5837282135668852E-3</c:v>
                </c:pt>
                <c:pt idx="24">
                  <c:v>9.0675235169023968E-3</c:v>
                </c:pt>
                <c:pt idx="25">
                  <c:v>9.5708816528320279E-3</c:v>
                </c:pt>
                <c:pt idx="26">
                  <c:v>1.0094281410852411E-2</c:v>
                </c:pt>
                <c:pt idx="27">
                  <c:v>1.0638100158248134E-2</c:v>
                </c:pt>
                <c:pt idx="28">
                  <c:v>1.1202617969049602E-2</c:v>
                </c:pt>
                <c:pt idx="29">
                  <c:v>1.1788021690031181E-2</c:v>
                </c:pt>
                <c:pt idx="30">
                  <c:v>1.2394408943750004E-2</c:v>
                </c:pt>
                <c:pt idx="31">
                  <c:v>1.3021792068625186E-2</c:v>
                </c:pt>
                <c:pt idx="32">
                  <c:v>1.3670101996057601E-2</c:v>
                </c:pt>
                <c:pt idx="33">
                  <c:v>1.4339192064590126E-2</c:v>
                </c:pt>
                <c:pt idx="34">
                  <c:v>1.50288417711084E-2</c:v>
                </c:pt>
                <c:pt idx="35">
                  <c:v>1.5738760459082027E-2</c:v>
                </c:pt>
                <c:pt idx="36">
                  <c:v>1.6468590943846395E-2</c:v>
                </c:pt>
                <c:pt idx="37">
                  <c:v>1.7217913074924873E-2</c:v>
                </c:pt>
                <c:pt idx="38">
                  <c:v>1.7986247235391606E-2</c:v>
                </c:pt>
                <c:pt idx="39">
                  <c:v>1.877305777827469E-2</c:v>
                </c:pt>
                <c:pt idx="40">
                  <c:v>1.9577756400000007E-2</c:v>
                </c:pt>
                <c:pt idx="41">
                  <c:v>2.0399705450875438E-2</c:v>
                </c:pt>
                <c:pt idx="42">
                  <c:v>2.1238221182615605E-2</c:v>
                </c:pt>
                <c:pt idx="43">
                  <c:v>2.2092576932907143E-2</c:v>
                </c:pt>
                <c:pt idx="44">
                  <c:v>2.2962006247014402E-2</c:v>
                </c:pt>
                <c:pt idx="45">
                  <c:v>2.3845705936425779E-2</c:v>
                </c:pt>
                <c:pt idx="46">
                  <c:v>2.4742839074540404E-2</c:v>
                </c:pt>
                <c:pt idx="47">
                  <c:v>2.5652537929395383E-2</c:v>
                </c:pt>
                <c:pt idx="48">
                  <c:v>2.6573906833433608E-2</c:v>
                </c:pt>
                <c:pt idx="49">
                  <c:v>2.7506024990311934E-2</c:v>
                </c:pt>
                <c:pt idx="50">
                  <c:v>2.8447949218750004E-2</c:v>
                </c:pt>
                <c:pt idx="51">
                  <c:v>2.9398716633419433E-2</c:v>
                </c:pt>
                <c:pt idx="52">
                  <c:v>3.0357347262873605E-2</c:v>
                </c:pt>
                <c:pt idx="53">
                  <c:v>3.1322846604517882E-2</c:v>
                </c:pt>
                <c:pt idx="54">
                  <c:v>3.2294208116620399E-2</c:v>
                </c:pt>
                <c:pt idx="55">
                  <c:v>3.3270415647363286E-2</c:v>
                </c:pt>
                <c:pt idx="56">
                  <c:v>3.4250445800934406E-2</c:v>
                </c:pt>
                <c:pt idx="57">
                  <c:v>3.5233270240659635E-2</c:v>
                </c:pt>
                <c:pt idx="58">
                  <c:v>3.6217857929175604E-2</c:v>
                </c:pt>
                <c:pt idx="59">
                  <c:v>3.7203177305642939E-2</c:v>
                </c:pt>
                <c:pt idx="60">
                  <c:v>3.8188198399999998E-2</c:v>
                </c:pt>
                <c:pt idx="61">
                  <c:v>3.9171894884257187E-2</c:v>
                </c:pt>
                <c:pt idx="62">
                  <c:v>4.01532460608316E-2</c:v>
                </c:pt>
                <c:pt idx="63">
                  <c:v>4.1131238787922388E-2</c:v>
                </c:pt>
                <c:pt idx="64">
                  <c:v>4.2104869341926407E-2</c:v>
                </c:pt>
                <c:pt idx="65">
                  <c:v>4.3073145216894537E-2</c:v>
                </c:pt>
                <c:pt idx="66">
                  <c:v>4.4035086861028402E-2</c:v>
                </c:pt>
                <c:pt idx="67">
                  <c:v>4.4989729350217632E-2</c:v>
                </c:pt>
                <c:pt idx="68">
                  <c:v>4.5936123998617601E-2</c:v>
                </c:pt>
                <c:pt idx="69">
                  <c:v>4.6873339906267686E-2</c:v>
                </c:pt>
                <c:pt idx="70">
                  <c:v>4.7800465443750009E-2</c:v>
                </c:pt>
                <c:pt idx="71">
                  <c:v>4.8716609673888689E-2</c:v>
                </c:pt>
                <c:pt idx="72">
                  <c:v>4.9620903710489606E-2</c:v>
                </c:pt>
                <c:pt idx="73">
                  <c:v>5.0512502014120636E-2</c:v>
                </c:pt>
                <c:pt idx="74">
                  <c:v>5.1390583624932401E-2</c:v>
                </c:pt>
                <c:pt idx="75">
                  <c:v>5.2254353332519536E-2</c:v>
                </c:pt>
                <c:pt idx="76">
                  <c:v>5.3103042782822407E-2</c:v>
                </c:pt>
                <c:pt idx="77">
                  <c:v>5.3935911522069384E-2</c:v>
                </c:pt>
                <c:pt idx="78">
                  <c:v>5.4752247977759606E-2</c:v>
                </c:pt>
                <c:pt idx="79">
                  <c:v>5.5551370376686185E-2</c:v>
                </c:pt>
                <c:pt idx="80">
                  <c:v>5.6332627600000004E-2</c:v>
                </c:pt>
                <c:pt idx="81">
                  <c:v>5.7095399975313932E-2</c:v>
                </c:pt>
                <c:pt idx="82">
                  <c:v>5.7839100005847605E-2</c:v>
                </c:pt>
                <c:pt idx="83">
                  <c:v>5.8563173036612633E-2</c:v>
                </c:pt>
                <c:pt idx="84">
                  <c:v>5.9267097857638402E-2</c:v>
                </c:pt>
                <c:pt idx="85">
                  <c:v>5.9950387244238283E-2</c:v>
                </c:pt>
                <c:pt idx="86">
                  <c:v>6.0612588434316404E-2</c:v>
                </c:pt>
                <c:pt idx="87">
                  <c:v>6.1253283542714886E-2</c:v>
                </c:pt>
                <c:pt idx="88">
                  <c:v>6.1872089912601604E-2</c:v>
                </c:pt>
                <c:pt idx="89">
                  <c:v>6.2468660403898438E-2</c:v>
                </c:pt>
                <c:pt idx="90">
                  <c:v>6.3042683618749998E-2</c:v>
                </c:pt>
                <c:pt idx="91">
                  <c:v>6.3593884064032935E-2</c:v>
                </c:pt>
                <c:pt idx="92">
                  <c:v>6.4122022250905603E-2</c:v>
                </c:pt>
                <c:pt idx="93">
                  <c:v>6.462689473139839E-2</c:v>
                </c:pt>
                <c:pt idx="94">
                  <c:v>6.5108334072044402E-2</c:v>
                </c:pt>
                <c:pt idx="95">
                  <c:v>6.5566208764550785E-2</c:v>
                </c:pt>
                <c:pt idx="96">
                  <c:v>6.6000423073510409E-2</c:v>
                </c:pt>
                <c:pt idx="97">
                  <c:v>6.6410916821154131E-2</c:v>
                </c:pt>
                <c:pt idx="98">
                  <c:v>6.6797665109143603E-2</c:v>
                </c:pt>
                <c:pt idx="99">
                  <c:v>6.7160677977404437E-2</c:v>
                </c:pt>
                <c:pt idx="100">
                  <c:v>6.7500000000000004E-2</c:v>
                </c:pt>
                <c:pt idx="101">
                  <c:v>6.7815709818045689E-2</c:v>
                </c:pt>
                <c:pt idx="102">
                  <c:v>6.81079196096636E-2</c:v>
                </c:pt>
                <c:pt idx="103">
                  <c:v>6.8376774496977891E-2</c:v>
                </c:pt>
                <c:pt idx="104">
                  <c:v>6.8622451890150399E-2</c:v>
                </c:pt>
                <c:pt idx="105">
                  <c:v>6.8845160768457037E-2</c:v>
                </c:pt>
                <c:pt idx="106">
                  <c:v>6.9045140898404411E-2</c:v>
                </c:pt>
                <c:pt idx="107">
                  <c:v>6.922266198888713E-2</c:v>
                </c:pt>
                <c:pt idx="108">
                  <c:v>6.9378022783385604E-2</c:v>
                </c:pt>
                <c:pt idx="109">
                  <c:v>6.9511550089204191E-2</c:v>
                </c:pt>
                <c:pt idx="110">
                  <c:v>6.9623597743750001E-2</c:v>
                </c:pt>
                <c:pt idx="111">
                  <c:v>6.9714545517852181E-2</c:v>
                </c:pt>
                <c:pt idx="112">
                  <c:v>6.9784797956121608E-2</c:v>
                </c:pt>
                <c:pt idx="113">
                  <c:v>6.983478315435114E-2</c:v>
                </c:pt>
                <c:pt idx="114">
                  <c:v>6.986495147395641E-2</c:v>
                </c:pt>
                <c:pt idx="115">
                  <c:v>6.987577419345703E-2</c:v>
                </c:pt>
                <c:pt idx="116">
                  <c:v>6.9867742096998406E-2</c:v>
                </c:pt>
                <c:pt idx="117">
                  <c:v>6.9841363999913877E-2</c:v>
                </c:pt>
                <c:pt idx="118">
                  <c:v>6.9797165211327589E-2</c:v>
                </c:pt>
                <c:pt idx="119">
                  <c:v>6.973568593379767E-2</c:v>
                </c:pt>
                <c:pt idx="120">
                  <c:v>6.9657479599999989E-2</c:v>
                </c:pt>
                <c:pt idx="121">
                  <c:v>6.9563111146452417E-2</c:v>
                </c:pt>
                <c:pt idx="122">
                  <c:v>6.9453155224279584E-2</c:v>
                </c:pt>
                <c:pt idx="123">
                  <c:v>6.9328194347018104E-2</c:v>
                </c:pt>
                <c:pt idx="124">
                  <c:v>6.9188816975462378E-2</c:v>
                </c:pt>
                <c:pt idx="125">
                  <c:v>6.903561553955076E-2</c:v>
                </c:pt>
                <c:pt idx="126">
                  <c:v>6.8869184397292366E-2</c:v>
                </c:pt>
                <c:pt idx="127">
                  <c:v>6.8690117730734343E-2</c:v>
                </c:pt>
                <c:pt idx="128">
                  <c:v>6.8499007378969565E-2</c:v>
                </c:pt>
                <c:pt idx="129">
                  <c:v>6.8296440608184891E-2</c:v>
                </c:pt>
                <c:pt idx="130">
                  <c:v>6.8082997818749963E-2</c:v>
                </c:pt>
                <c:pt idx="131">
                  <c:v>6.7859250189346396E-2</c:v>
                </c:pt>
                <c:pt idx="132">
                  <c:v>6.7625757258137562E-2</c:v>
                </c:pt>
                <c:pt idx="133">
                  <c:v>6.7383064440978843E-2</c:v>
                </c:pt>
                <c:pt idx="134">
                  <c:v>6.7131700486668347E-2</c:v>
                </c:pt>
                <c:pt idx="135">
                  <c:v>6.687217486923823E-2</c:v>
                </c:pt>
                <c:pt idx="136">
                  <c:v>6.6604975117286358E-2</c:v>
                </c:pt>
                <c:pt idx="137">
                  <c:v>6.6330564080348584E-2</c:v>
                </c:pt>
                <c:pt idx="138">
                  <c:v>6.6049377132311543E-2</c:v>
                </c:pt>
                <c:pt idx="139">
                  <c:v>6.5761819311865879E-2</c:v>
                </c:pt>
                <c:pt idx="140">
                  <c:v>6.5468262399999949E-2</c:v>
                </c:pt>
                <c:pt idx="141">
                  <c:v>6.5169041934534128E-2</c:v>
                </c:pt>
                <c:pt idx="142">
                  <c:v>6.4864454161695548E-2</c:v>
                </c:pt>
                <c:pt idx="143">
                  <c:v>6.4554752924733325E-2</c:v>
                </c:pt>
                <c:pt idx="144">
                  <c:v>6.4240146489574337E-2</c:v>
                </c:pt>
                <c:pt idx="145">
                  <c:v>6.3920794307519471E-2</c:v>
                </c:pt>
                <c:pt idx="146">
                  <c:v>6.3596803714980346E-2</c:v>
                </c:pt>
                <c:pt idx="147">
                  <c:v>6.3268226570256575E-2</c:v>
                </c:pt>
                <c:pt idx="148">
                  <c:v>6.2935055827353537E-2</c:v>
                </c:pt>
                <c:pt idx="149">
                  <c:v>6.2597222046840623E-2</c:v>
                </c:pt>
                <c:pt idx="150">
                  <c:v>6.2254589843749937E-2</c:v>
                </c:pt>
                <c:pt idx="151">
                  <c:v>6.1906954272515621E-2</c:v>
                </c:pt>
                <c:pt idx="152">
                  <c:v>6.1554037148953536E-2</c:v>
                </c:pt>
                <c:pt idx="153">
                  <c:v>6.1195483309281561E-2</c:v>
                </c:pt>
                <c:pt idx="154">
                  <c:v>6.0830856806180333E-2</c:v>
                </c:pt>
                <c:pt idx="155">
                  <c:v>6.0459637041894457E-2</c:v>
                </c:pt>
                <c:pt idx="156">
                  <c:v>6.0081214838374322E-2</c:v>
                </c:pt>
                <c:pt idx="157">
                  <c:v>5.9694888444458312E-2</c:v>
                </c:pt>
                <c:pt idx="158">
                  <c:v>5.9299859480095529E-2</c:v>
                </c:pt>
                <c:pt idx="159">
                  <c:v>5.8895228817609106E-2</c:v>
                </c:pt>
                <c:pt idx="160">
                  <c:v>5.8479992399999924E-2</c:v>
                </c:pt>
                <c:pt idx="161">
                  <c:v>5.8053036996290844E-2</c:v>
                </c:pt>
                <c:pt idx="162">
                  <c:v>5.7613135893911524E-2</c:v>
                </c:pt>
                <c:pt idx="163">
                  <c:v>5.7158944528123548E-2</c:v>
                </c:pt>
                <c:pt idx="164">
                  <c:v>5.6688996048486304E-2</c:v>
                </c:pt>
                <c:pt idx="165">
                  <c:v>5.6201696822363187E-2</c:v>
                </c:pt>
                <c:pt idx="166">
                  <c:v>5.5695321875468301E-2</c:v>
                </c:pt>
                <c:pt idx="167">
                  <c:v>5.5168010269453775E-2</c:v>
                </c:pt>
                <c:pt idx="168">
                  <c:v>5.4617760416537486E-2</c:v>
                </c:pt>
                <c:pt idx="169">
                  <c:v>5.4042425331171318E-2</c:v>
                </c:pt>
                <c:pt idx="170">
                  <c:v>5.3439707818749883E-2</c:v>
                </c:pt>
                <c:pt idx="171">
                  <c:v>5.2807155601359818E-2</c:v>
                </c:pt>
                <c:pt idx="172">
                  <c:v>5.2142156380569467E-2</c:v>
                </c:pt>
                <c:pt idx="173">
                  <c:v>5.144193283725923E-2</c:v>
                </c:pt>
                <c:pt idx="174">
                  <c:v>5.0703537568492246E-2</c:v>
                </c:pt>
                <c:pt idx="175">
                  <c:v>4.9923847961425627E-2</c:v>
                </c:pt>
                <c:pt idx="176">
                  <c:v>4.9099561004262243E-2</c:v>
                </c:pt>
                <c:pt idx="177">
                  <c:v>4.8227188034242953E-2</c:v>
                </c:pt>
                <c:pt idx="178">
                  <c:v>4.7303049422679405E-2</c:v>
                </c:pt>
                <c:pt idx="179">
                  <c:v>4.6323269197027228E-2</c:v>
                </c:pt>
                <c:pt idx="180">
                  <c:v>4.5283769599999787E-2</c:v>
                </c:pt>
                <c:pt idx="181">
                  <c:v>4.4180265585722453E-2</c:v>
                </c:pt>
                <c:pt idx="182">
                  <c:v>4.3008259252927374E-2</c:v>
                </c:pt>
                <c:pt idx="183">
                  <c:v>4.1763034215188635E-2</c:v>
                </c:pt>
                <c:pt idx="184">
                  <c:v>4.0439649908198136E-2</c:v>
                </c:pt>
                <c:pt idx="185">
                  <c:v>3.9032935834081753E-2</c:v>
                </c:pt>
                <c:pt idx="186">
                  <c:v>3.7537485742756095E-2</c:v>
                </c:pt>
                <c:pt idx="187">
                  <c:v>3.5947651750325819E-2</c:v>
                </c:pt>
                <c:pt idx="188">
                  <c:v>3.425753839452126E-2</c:v>
                </c:pt>
                <c:pt idx="189">
                  <c:v>3.2460996627176816E-2</c:v>
                </c:pt>
                <c:pt idx="190">
                  <c:v>3.0551617743749634E-2</c:v>
                </c:pt>
                <c:pt idx="191">
                  <c:v>2.8522727249878754E-2</c:v>
                </c:pt>
                <c:pt idx="192">
                  <c:v>2.6367378664985168E-2</c:v>
                </c:pt>
                <c:pt idx="193">
                  <c:v>2.4078347262911651E-2</c:v>
                </c:pt>
                <c:pt idx="194">
                  <c:v>2.1648123749603898E-2</c:v>
                </c:pt>
                <c:pt idx="195">
                  <c:v>1.9068907877831491E-2</c:v>
                </c:pt>
                <c:pt idx="196">
                  <c:v>1.6332601998949856E-2</c:v>
                </c:pt>
                <c:pt idx="197">
                  <c:v>1.3430804551702279E-2</c:v>
                </c:pt>
                <c:pt idx="198">
                  <c:v>1.0354803488062961E-2</c:v>
                </c:pt>
                <c:pt idx="199">
                  <c:v>7.0955696361200346E-3</c:v>
                </c:pt>
                <c:pt idx="200">
                  <c:v>3.6437500000000012E-3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'acquisition du profil'!$C$51</c:f>
              <c:strCache>
                <c:ptCount val="1"/>
                <c:pt idx="0">
                  <c:v>intrados</c:v>
                </c:pt>
              </c:strCache>
            </c:strRef>
          </c:tx>
          <c:marker>
            <c:symbol val="none"/>
          </c:marker>
          <c:xVal>
            <c:numRef>
              <c:f>'acquisition du profil'!$A$52:$A$252</c:f>
              <c:numCache>
                <c:formatCode>General</c:formatCode>
                <c:ptCount val="201"/>
                <c:pt idx="0">
                  <c:v>0.5</c:v>
                </c:pt>
                <c:pt idx="1">
                  <c:v>0.495</c:v>
                </c:pt>
                <c:pt idx="2">
                  <c:v>0.49</c:v>
                </c:pt>
                <c:pt idx="3">
                  <c:v>0.48499999999999999</c:v>
                </c:pt>
                <c:pt idx="4">
                  <c:v>0.48</c:v>
                </c:pt>
                <c:pt idx="5">
                  <c:v>0.47499999999999998</c:v>
                </c:pt>
                <c:pt idx="6">
                  <c:v>0.47</c:v>
                </c:pt>
                <c:pt idx="7">
                  <c:v>0.46500000000000002</c:v>
                </c:pt>
                <c:pt idx="8">
                  <c:v>0.46</c:v>
                </c:pt>
                <c:pt idx="9">
                  <c:v>0.45500000000000002</c:v>
                </c:pt>
                <c:pt idx="10">
                  <c:v>0.45</c:v>
                </c:pt>
                <c:pt idx="11">
                  <c:v>0.44500000000000001</c:v>
                </c:pt>
                <c:pt idx="12">
                  <c:v>0.44</c:v>
                </c:pt>
                <c:pt idx="13">
                  <c:v>0.435</c:v>
                </c:pt>
                <c:pt idx="14">
                  <c:v>0.43</c:v>
                </c:pt>
                <c:pt idx="15">
                  <c:v>0.42499999999999999</c:v>
                </c:pt>
                <c:pt idx="16">
                  <c:v>0.42</c:v>
                </c:pt>
                <c:pt idx="17">
                  <c:v>0.41499999999999998</c:v>
                </c:pt>
                <c:pt idx="18">
                  <c:v>0.41</c:v>
                </c:pt>
                <c:pt idx="19">
                  <c:v>0.40500000000000003</c:v>
                </c:pt>
                <c:pt idx="20">
                  <c:v>0.4</c:v>
                </c:pt>
                <c:pt idx="21">
                  <c:v>0.39500000000000002</c:v>
                </c:pt>
                <c:pt idx="22">
                  <c:v>0.39</c:v>
                </c:pt>
                <c:pt idx="23">
                  <c:v>0.38500000000000001</c:v>
                </c:pt>
                <c:pt idx="24">
                  <c:v>0.38</c:v>
                </c:pt>
                <c:pt idx="25">
                  <c:v>0.375</c:v>
                </c:pt>
                <c:pt idx="26">
                  <c:v>0.37</c:v>
                </c:pt>
                <c:pt idx="27">
                  <c:v>0.36499999999999999</c:v>
                </c:pt>
                <c:pt idx="28">
                  <c:v>0.36</c:v>
                </c:pt>
                <c:pt idx="29">
                  <c:v>0.35499999999999998</c:v>
                </c:pt>
                <c:pt idx="30">
                  <c:v>0.35</c:v>
                </c:pt>
                <c:pt idx="31">
                  <c:v>0.34499999999999997</c:v>
                </c:pt>
                <c:pt idx="32">
                  <c:v>0.34</c:v>
                </c:pt>
                <c:pt idx="33">
                  <c:v>0.33500000000000002</c:v>
                </c:pt>
                <c:pt idx="34">
                  <c:v>0.33</c:v>
                </c:pt>
                <c:pt idx="35">
                  <c:v>0.32500000000000001</c:v>
                </c:pt>
                <c:pt idx="36">
                  <c:v>0.32</c:v>
                </c:pt>
                <c:pt idx="37">
                  <c:v>0.315</c:v>
                </c:pt>
                <c:pt idx="38">
                  <c:v>0.31</c:v>
                </c:pt>
                <c:pt idx="39">
                  <c:v>0.30499999999999999</c:v>
                </c:pt>
                <c:pt idx="40">
                  <c:v>0.3</c:v>
                </c:pt>
                <c:pt idx="41">
                  <c:v>0.29499999999999998</c:v>
                </c:pt>
                <c:pt idx="42">
                  <c:v>0.28999999999999998</c:v>
                </c:pt>
                <c:pt idx="43">
                  <c:v>0.28499999999999998</c:v>
                </c:pt>
                <c:pt idx="44">
                  <c:v>0.28000000000000003</c:v>
                </c:pt>
                <c:pt idx="45">
                  <c:v>0.27500000000000002</c:v>
                </c:pt>
                <c:pt idx="46">
                  <c:v>0.27</c:v>
                </c:pt>
                <c:pt idx="47">
                  <c:v>0.26500000000000001</c:v>
                </c:pt>
                <c:pt idx="48">
                  <c:v>0.26</c:v>
                </c:pt>
                <c:pt idx="49">
                  <c:v>0.255</c:v>
                </c:pt>
                <c:pt idx="50">
                  <c:v>0.25</c:v>
                </c:pt>
                <c:pt idx="51">
                  <c:v>0.245</c:v>
                </c:pt>
                <c:pt idx="52">
                  <c:v>0.24</c:v>
                </c:pt>
                <c:pt idx="53">
                  <c:v>0.23499999999999999</c:v>
                </c:pt>
                <c:pt idx="54">
                  <c:v>0.23</c:v>
                </c:pt>
                <c:pt idx="55">
                  <c:v>0.22500000000000001</c:v>
                </c:pt>
                <c:pt idx="56">
                  <c:v>0.22</c:v>
                </c:pt>
                <c:pt idx="57">
                  <c:v>0.215</c:v>
                </c:pt>
                <c:pt idx="58">
                  <c:v>0.21</c:v>
                </c:pt>
                <c:pt idx="59">
                  <c:v>0.20499999999999999</c:v>
                </c:pt>
                <c:pt idx="60">
                  <c:v>0.2</c:v>
                </c:pt>
                <c:pt idx="61">
                  <c:v>0.19500000000000001</c:v>
                </c:pt>
                <c:pt idx="62">
                  <c:v>0.19</c:v>
                </c:pt>
                <c:pt idx="63">
                  <c:v>0.185</c:v>
                </c:pt>
                <c:pt idx="64">
                  <c:v>0.18</c:v>
                </c:pt>
                <c:pt idx="65">
                  <c:v>0.17499999999999999</c:v>
                </c:pt>
                <c:pt idx="66">
                  <c:v>0.17</c:v>
                </c:pt>
                <c:pt idx="67">
                  <c:v>0.16500000000000001</c:v>
                </c:pt>
                <c:pt idx="68">
                  <c:v>0.16</c:v>
                </c:pt>
                <c:pt idx="69">
                  <c:v>0.155</c:v>
                </c:pt>
                <c:pt idx="70">
                  <c:v>0.15</c:v>
                </c:pt>
                <c:pt idx="71">
                  <c:v>0.14499999999999999</c:v>
                </c:pt>
                <c:pt idx="72">
                  <c:v>0.14000000000000001</c:v>
                </c:pt>
                <c:pt idx="73">
                  <c:v>0.13500000000000001</c:v>
                </c:pt>
                <c:pt idx="74">
                  <c:v>0.13</c:v>
                </c:pt>
                <c:pt idx="75">
                  <c:v>0.125</c:v>
                </c:pt>
                <c:pt idx="76">
                  <c:v>0.12</c:v>
                </c:pt>
                <c:pt idx="77">
                  <c:v>0.115</c:v>
                </c:pt>
                <c:pt idx="78">
                  <c:v>0.11</c:v>
                </c:pt>
                <c:pt idx="79">
                  <c:v>0.105</c:v>
                </c:pt>
                <c:pt idx="80">
                  <c:v>0.1</c:v>
                </c:pt>
                <c:pt idx="81">
                  <c:v>9.5000000000000001E-2</c:v>
                </c:pt>
                <c:pt idx="82">
                  <c:v>0.09</c:v>
                </c:pt>
                <c:pt idx="83">
                  <c:v>8.5000000000000006E-2</c:v>
                </c:pt>
                <c:pt idx="84">
                  <c:v>0.08</c:v>
                </c:pt>
                <c:pt idx="85">
                  <c:v>7.4999999999999997E-2</c:v>
                </c:pt>
                <c:pt idx="86">
                  <c:v>7.0000000000000007E-2</c:v>
                </c:pt>
                <c:pt idx="87">
                  <c:v>6.5000000000000002E-2</c:v>
                </c:pt>
                <c:pt idx="88">
                  <c:v>0.06</c:v>
                </c:pt>
                <c:pt idx="89">
                  <c:v>5.5E-2</c:v>
                </c:pt>
                <c:pt idx="90">
                  <c:v>0.05</c:v>
                </c:pt>
                <c:pt idx="91">
                  <c:v>4.4999999999999998E-2</c:v>
                </c:pt>
                <c:pt idx="92">
                  <c:v>0.04</c:v>
                </c:pt>
                <c:pt idx="93">
                  <c:v>3.5000000000000003E-2</c:v>
                </c:pt>
                <c:pt idx="94">
                  <c:v>0.03</c:v>
                </c:pt>
                <c:pt idx="95">
                  <c:v>2.5000000000000001E-2</c:v>
                </c:pt>
                <c:pt idx="96">
                  <c:v>0.02</c:v>
                </c:pt>
                <c:pt idx="97">
                  <c:v>1.4999999999999999E-2</c:v>
                </c:pt>
                <c:pt idx="98">
                  <c:v>0.01</c:v>
                </c:pt>
                <c:pt idx="99">
                  <c:v>5.0000000000000001E-3</c:v>
                </c:pt>
                <c:pt idx="100">
                  <c:v>0</c:v>
                </c:pt>
                <c:pt idx="101">
                  <c:v>-5.0000000000000001E-3</c:v>
                </c:pt>
                <c:pt idx="102">
                  <c:v>-0.01</c:v>
                </c:pt>
                <c:pt idx="103">
                  <c:v>-1.4999999999999999E-2</c:v>
                </c:pt>
                <c:pt idx="104">
                  <c:v>-0.02</c:v>
                </c:pt>
                <c:pt idx="105">
                  <c:v>-2.5000000000000001E-2</c:v>
                </c:pt>
                <c:pt idx="106">
                  <c:v>-0.03</c:v>
                </c:pt>
                <c:pt idx="107">
                  <c:v>-3.5000000000000003E-2</c:v>
                </c:pt>
                <c:pt idx="108">
                  <c:v>-0.04</c:v>
                </c:pt>
                <c:pt idx="109">
                  <c:v>-4.4999999999999998E-2</c:v>
                </c:pt>
                <c:pt idx="110">
                  <c:v>-0.05</c:v>
                </c:pt>
                <c:pt idx="111">
                  <c:v>-5.5E-2</c:v>
                </c:pt>
                <c:pt idx="112">
                  <c:v>-6.0000000000000102E-2</c:v>
                </c:pt>
                <c:pt idx="113">
                  <c:v>-6.5000000000000904E-2</c:v>
                </c:pt>
                <c:pt idx="114">
                  <c:v>-7.0000000000001006E-2</c:v>
                </c:pt>
                <c:pt idx="115">
                  <c:v>-7.5000000000000996E-2</c:v>
                </c:pt>
                <c:pt idx="116">
                  <c:v>-8.0000000000001001E-2</c:v>
                </c:pt>
                <c:pt idx="117">
                  <c:v>-8.5000000000001005E-2</c:v>
                </c:pt>
                <c:pt idx="118">
                  <c:v>-9.0000000000000996E-2</c:v>
                </c:pt>
                <c:pt idx="119">
                  <c:v>-9.5000000000001E-2</c:v>
                </c:pt>
                <c:pt idx="120">
                  <c:v>-0.100000000000001</c:v>
                </c:pt>
                <c:pt idx="121">
                  <c:v>-0.105000000000001</c:v>
                </c:pt>
                <c:pt idx="122">
                  <c:v>-0.110000000000001</c:v>
                </c:pt>
                <c:pt idx="123">
                  <c:v>-0.115000000000001</c:v>
                </c:pt>
                <c:pt idx="124">
                  <c:v>-0.12000000000000099</c:v>
                </c:pt>
                <c:pt idx="125">
                  <c:v>-0.125000000000001</c:v>
                </c:pt>
                <c:pt idx="126">
                  <c:v>-0.130000000000001</c:v>
                </c:pt>
                <c:pt idx="127">
                  <c:v>-0.13500000000000101</c:v>
                </c:pt>
                <c:pt idx="128">
                  <c:v>-0.14000000000000101</c:v>
                </c:pt>
                <c:pt idx="129">
                  <c:v>-0.14500000000000099</c:v>
                </c:pt>
                <c:pt idx="130">
                  <c:v>-0.15000000000000099</c:v>
                </c:pt>
                <c:pt idx="131">
                  <c:v>-0.155000000000001</c:v>
                </c:pt>
                <c:pt idx="132">
                  <c:v>-0.160000000000001</c:v>
                </c:pt>
                <c:pt idx="133">
                  <c:v>-0.16500000000000101</c:v>
                </c:pt>
                <c:pt idx="134">
                  <c:v>-0.17000000000000101</c:v>
                </c:pt>
                <c:pt idx="135">
                  <c:v>-0.17500000000000099</c:v>
                </c:pt>
                <c:pt idx="136">
                  <c:v>-0.18000000000000099</c:v>
                </c:pt>
                <c:pt idx="137">
                  <c:v>-0.185000000000001</c:v>
                </c:pt>
                <c:pt idx="138">
                  <c:v>-0.190000000000001</c:v>
                </c:pt>
                <c:pt idx="139">
                  <c:v>-0.19500000000000101</c:v>
                </c:pt>
                <c:pt idx="140">
                  <c:v>-0.20000000000000101</c:v>
                </c:pt>
                <c:pt idx="141">
                  <c:v>-0.20500000000000099</c:v>
                </c:pt>
                <c:pt idx="142">
                  <c:v>-0.21000000000000099</c:v>
                </c:pt>
                <c:pt idx="143">
                  <c:v>-0.215000000000001</c:v>
                </c:pt>
                <c:pt idx="144">
                  <c:v>-0.220000000000001</c:v>
                </c:pt>
                <c:pt idx="145">
                  <c:v>-0.225000000000001</c:v>
                </c:pt>
                <c:pt idx="146">
                  <c:v>-0.23000000000000101</c:v>
                </c:pt>
                <c:pt idx="147">
                  <c:v>-0.23500000000000101</c:v>
                </c:pt>
                <c:pt idx="148">
                  <c:v>-0.24000000000000099</c:v>
                </c:pt>
                <c:pt idx="149">
                  <c:v>-0.24500000000000099</c:v>
                </c:pt>
                <c:pt idx="150">
                  <c:v>-0.250000000000001</c:v>
                </c:pt>
                <c:pt idx="151">
                  <c:v>-0.255000000000001</c:v>
                </c:pt>
                <c:pt idx="152">
                  <c:v>-0.26000000000000101</c:v>
                </c:pt>
                <c:pt idx="153">
                  <c:v>-0.26500000000000101</c:v>
                </c:pt>
                <c:pt idx="154">
                  <c:v>-0.27000000000000102</c:v>
                </c:pt>
                <c:pt idx="155">
                  <c:v>-0.27500000000000102</c:v>
                </c:pt>
                <c:pt idx="156">
                  <c:v>-0.28000000000000103</c:v>
                </c:pt>
                <c:pt idx="157">
                  <c:v>-0.28500000000000097</c:v>
                </c:pt>
                <c:pt idx="158">
                  <c:v>-0.29000000000000098</c:v>
                </c:pt>
                <c:pt idx="159">
                  <c:v>-0.29500000000000098</c:v>
                </c:pt>
                <c:pt idx="160">
                  <c:v>-0.30000000000000099</c:v>
                </c:pt>
                <c:pt idx="161">
                  <c:v>-0.30500000000000099</c:v>
                </c:pt>
                <c:pt idx="162">
                  <c:v>-0.310000000000001</c:v>
                </c:pt>
                <c:pt idx="163">
                  <c:v>-0.315000000000001</c:v>
                </c:pt>
                <c:pt idx="164">
                  <c:v>-0.32000000000000101</c:v>
                </c:pt>
                <c:pt idx="165">
                  <c:v>-0.32500000000000101</c:v>
                </c:pt>
                <c:pt idx="166">
                  <c:v>-0.33000000000000101</c:v>
                </c:pt>
                <c:pt idx="167">
                  <c:v>-0.33500000000000102</c:v>
                </c:pt>
                <c:pt idx="168">
                  <c:v>-0.34000000000000102</c:v>
                </c:pt>
                <c:pt idx="169">
                  <c:v>-0.34500000000000097</c:v>
                </c:pt>
                <c:pt idx="170">
                  <c:v>-0.35000000000000098</c:v>
                </c:pt>
                <c:pt idx="171">
                  <c:v>-0.35500000000000098</c:v>
                </c:pt>
                <c:pt idx="172">
                  <c:v>-0.36000000000000099</c:v>
                </c:pt>
                <c:pt idx="173">
                  <c:v>-0.36500000000000099</c:v>
                </c:pt>
                <c:pt idx="174">
                  <c:v>-0.37000000000000099</c:v>
                </c:pt>
                <c:pt idx="175">
                  <c:v>-0.375000000000001</c:v>
                </c:pt>
                <c:pt idx="176">
                  <c:v>-0.380000000000001</c:v>
                </c:pt>
                <c:pt idx="177">
                  <c:v>-0.38500000000000101</c:v>
                </c:pt>
                <c:pt idx="178">
                  <c:v>-0.39000000000000101</c:v>
                </c:pt>
                <c:pt idx="179">
                  <c:v>-0.39500000000000102</c:v>
                </c:pt>
                <c:pt idx="180">
                  <c:v>-0.40000000000000102</c:v>
                </c:pt>
                <c:pt idx="181">
                  <c:v>-0.40500000000000103</c:v>
                </c:pt>
                <c:pt idx="182">
                  <c:v>-0.41000000000000097</c:v>
                </c:pt>
                <c:pt idx="183">
                  <c:v>-0.41500000000000098</c:v>
                </c:pt>
                <c:pt idx="184">
                  <c:v>-0.42000000000000098</c:v>
                </c:pt>
                <c:pt idx="185">
                  <c:v>-0.42500000000000099</c:v>
                </c:pt>
                <c:pt idx="186">
                  <c:v>-0.43000000000000099</c:v>
                </c:pt>
                <c:pt idx="187">
                  <c:v>-0.435000000000001</c:v>
                </c:pt>
                <c:pt idx="188">
                  <c:v>-0.440000000000001</c:v>
                </c:pt>
                <c:pt idx="189">
                  <c:v>-0.44500000000000101</c:v>
                </c:pt>
                <c:pt idx="190">
                  <c:v>-0.45000000000000101</c:v>
                </c:pt>
                <c:pt idx="191">
                  <c:v>-0.45500000000000101</c:v>
                </c:pt>
                <c:pt idx="192">
                  <c:v>-0.46000000000000102</c:v>
                </c:pt>
                <c:pt idx="193">
                  <c:v>-0.46500000000000102</c:v>
                </c:pt>
                <c:pt idx="194">
                  <c:v>-0.47000000000000097</c:v>
                </c:pt>
                <c:pt idx="195">
                  <c:v>-0.47500000000000098</c:v>
                </c:pt>
                <c:pt idx="196">
                  <c:v>-0.48000000000000098</c:v>
                </c:pt>
                <c:pt idx="197">
                  <c:v>-0.48500000000000099</c:v>
                </c:pt>
                <c:pt idx="198">
                  <c:v>-0.49000000000000099</c:v>
                </c:pt>
                <c:pt idx="199">
                  <c:v>-0.49500000000000099</c:v>
                </c:pt>
                <c:pt idx="200">
                  <c:v>-0.5</c:v>
                </c:pt>
              </c:numCache>
            </c:numRef>
          </c:xVal>
          <c:yVal>
            <c:numRef>
              <c:f>'acquisition du profil'!$C$52:$C$252</c:f>
              <c:numCache>
                <c:formatCode>General</c:formatCode>
                <c:ptCount val="201"/>
                <c:pt idx="0">
                  <c:v>2.5156249999999658E-4</c:v>
                </c:pt>
                <c:pt idx="1">
                  <c:v>-3.5123638351228573E-4</c:v>
                </c:pt>
                <c:pt idx="2">
                  <c:v>-9.6011971395610143E-4</c:v>
                </c:pt>
                <c:pt idx="3">
                  <c:v>-1.5743299414891637E-3</c:v>
                </c:pt>
                <c:pt idx="4">
                  <c:v>-2.1931261026304008E-3</c:v>
                </c:pt>
                <c:pt idx="5">
                  <c:v>-2.8157838325439527E-3</c:v>
                </c:pt>
                <c:pt idx="6">
                  <c:v>-3.4415953731169041E-3</c:v>
                </c:pt>
                <c:pt idx="7">
                  <c:v>-4.0698695768306148E-3</c:v>
                </c:pt>
                <c:pt idx="8">
                  <c:v>-4.6999319064256057E-3</c:v>
                </c:pt>
                <c:pt idx="9">
                  <c:v>-5.3311244303601638E-3</c:v>
                </c:pt>
                <c:pt idx="10">
                  <c:v>-5.962805814062503E-3</c:v>
                </c:pt>
                <c:pt idx="11">
                  <c:v>-6.5943513069765883E-3</c:v>
                </c:pt>
                <c:pt idx="12">
                  <c:v>-7.2251527254015985E-3</c:v>
                </c:pt>
                <c:pt idx="13">
                  <c:v>-7.8546184311249212E-3</c:v>
                </c:pt>
                <c:pt idx="14">
                  <c:v>-8.4821733058489043E-3</c:v>
                </c:pt>
                <c:pt idx="15">
                  <c:v>-9.1072587214111392E-3</c:v>
                </c:pt>
                <c:pt idx="16">
                  <c:v>-9.7293325057984104E-3</c:v>
                </c:pt>
                <c:pt idx="17">
                  <c:v>-1.0347868904954236E-2</c:v>
                </c:pt>
                <c:pt idx="18">
                  <c:v>-1.09623585403801E-2</c:v>
                </c:pt>
                <c:pt idx="19">
                  <c:v>-1.1572308362530214E-2</c:v>
                </c:pt>
                <c:pt idx="20">
                  <c:v>-1.2177241599999993E-2</c:v>
                </c:pt>
                <c:pt idx="21">
                  <c:v>-1.2776697704508094E-2</c:v>
                </c:pt>
                <c:pt idx="22">
                  <c:v>-1.3370232291672102E-2</c:v>
                </c:pt>
                <c:pt idx="23">
                  <c:v>-1.3957417077577855E-2</c:v>
                </c:pt>
                <c:pt idx="24">
                  <c:v>-1.4537839811142398E-2</c:v>
                </c:pt>
                <c:pt idx="25">
                  <c:v>-1.5111104202270506E-2</c:v>
                </c:pt>
                <c:pt idx="26">
                  <c:v>-1.5676829845804905E-2</c:v>
                </c:pt>
                <c:pt idx="27">
                  <c:v>-1.6234652141270046E-2</c:v>
                </c:pt>
                <c:pt idx="28">
                  <c:v>-1.6784222208409603E-2</c:v>
                </c:pt>
                <c:pt idx="29">
                  <c:v>-1.732520679851747E-2</c:v>
                </c:pt>
                <c:pt idx="30">
                  <c:v>-1.7857288201562509E-2</c:v>
                </c:pt>
                <c:pt idx="31">
                  <c:v>-1.8380164149106787E-2</c:v>
                </c:pt>
                <c:pt idx="32">
                  <c:v>-1.88935477130176E-2</c:v>
                </c:pt>
                <c:pt idx="33">
                  <c:v>-1.9397167199972982E-2</c:v>
                </c:pt>
                <c:pt idx="34">
                  <c:v>-1.9890766041760901E-2</c:v>
                </c:pt>
                <c:pt idx="35">
                  <c:v>-2.0374102681372068E-2</c:v>
                </c:pt>
                <c:pt idx="36">
                  <c:v>-2.0846950454886402E-2</c:v>
                </c:pt>
                <c:pt idx="37">
                  <c:v>-2.1309097469153042E-2</c:v>
                </c:pt>
                <c:pt idx="38">
                  <c:v>-2.1760346475264102E-2</c:v>
                </c:pt>
                <c:pt idx="39">
                  <c:v>-2.2200514737821912E-2</c:v>
                </c:pt>
                <c:pt idx="40">
                  <c:v>-2.2629433900000002E-2</c:v>
                </c:pt>
                <c:pt idx="41">
                  <c:v>-2.304694984439766E-2</c:v>
                </c:pt>
                <c:pt idx="42">
                  <c:v>-2.3452922549688102E-2</c:v>
                </c:pt>
                <c:pt idx="43">
                  <c:v>-2.3847225943060296E-2</c:v>
                </c:pt>
                <c:pt idx="44">
                  <c:v>-2.4229747748454399E-2</c:v>
                </c:pt>
                <c:pt idx="45">
                  <c:v>-2.4600389330590819E-2</c:v>
                </c:pt>
                <c:pt idx="46">
                  <c:v>-2.49590655347929E-2</c:v>
                </c:pt>
                <c:pt idx="47">
                  <c:v>-2.530570452260323E-2</c:v>
                </c:pt>
                <c:pt idx="48">
                  <c:v>-2.5640247603193601E-2</c:v>
                </c:pt>
                <c:pt idx="49">
                  <c:v>-2.5962649060568534E-2</c:v>
                </c:pt>
                <c:pt idx="50">
                  <c:v>-2.6272875976562502E-2</c:v>
                </c:pt>
                <c:pt idx="51">
                  <c:v>-2.657090804963072E-2</c:v>
                </c:pt>
                <c:pt idx="52">
                  <c:v>-2.68567374094336E-2</c:v>
                </c:pt>
                <c:pt idx="53">
                  <c:v>-2.7130368427214797E-2</c:v>
                </c:pt>
                <c:pt idx="54">
                  <c:v>-2.7391817521972901E-2</c:v>
                </c:pt>
                <c:pt idx="55">
                  <c:v>-2.7641112962426759E-2</c:v>
                </c:pt>
                <c:pt idx="56">
                  <c:v>-2.78782946647744E-2</c:v>
                </c:pt>
                <c:pt idx="57">
                  <c:v>-2.8103413986245607E-2</c:v>
                </c:pt>
                <c:pt idx="58">
                  <c:v>-2.83165335144481E-2</c:v>
                </c:pt>
                <c:pt idx="59">
                  <c:v>-2.8517726852507346E-2</c:v>
                </c:pt>
                <c:pt idx="60">
                  <c:v>-2.8707078399999999E-2</c:v>
                </c:pt>
                <c:pt idx="61">
                  <c:v>-2.8884683129680969E-2</c:v>
                </c:pt>
                <c:pt idx="62">
                  <c:v>-2.9050646360004102E-2</c:v>
                </c:pt>
                <c:pt idx="63">
                  <c:v>-2.9205083523436481E-2</c:v>
                </c:pt>
                <c:pt idx="64">
                  <c:v>-2.9348119930566401E-2</c:v>
                </c:pt>
                <c:pt idx="65">
                  <c:v>-2.9479890530004882E-2</c:v>
                </c:pt>
                <c:pt idx="66">
                  <c:v>-2.96005396640809E-2</c:v>
                </c:pt>
                <c:pt idx="67">
                  <c:v>-2.9710220820330171E-2</c:v>
                </c:pt>
                <c:pt idx="68">
                  <c:v>-2.98090963787776E-2</c:v>
                </c:pt>
                <c:pt idx="69">
                  <c:v>-2.9897337355013345E-2</c:v>
                </c:pt>
                <c:pt idx="70">
                  <c:v>-2.99751231390625E-2</c:v>
                </c:pt>
                <c:pt idx="71">
                  <c:v>-3.0042641230048409E-2</c:v>
                </c:pt>
                <c:pt idx="72">
                  <c:v>-3.0100086966649599E-2</c:v>
                </c:pt>
                <c:pt idx="73">
                  <c:v>-3.014766325335036E-2</c:v>
                </c:pt>
                <c:pt idx="74">
                  <c:v>-3.01855802824849E-2</c:v>
                </c:pt>
                <c:pt idx="75">
                  <c:v>-3.0214055252075194E-2</c:v>
                </c:pt>
                <c:pt idx="76">
                  <c:v>-3.02333120794624E-2</c:v>
                </c:pt>
                <c:pt idx="77">
                  <c:v>-3.0243581110731922E-2</c:v>
                </c:pt>
                <c:pt idx="78">
                  <c:v>-3.0245098825932102E-2</c:v>
                </c:pt>
                <c:pt idx="79">
                  <c:v>-3.0238107540086535E-2</c:v>
                </c:pt>
                <c:pt idx="80">
                  <c:v>-3.0222855100000001E-2</c:v>
                </c:pt>
                <c:pt idx="81">
                  <c:v>-3.0199594576858033E-2</c:v>
                </c:pt>
                <c:pt idx="82">
                  <c:v>-3.0168583954620101E-2</c:v>
                </c:pt>
                <c:pt idx="83">
                  <c:v>-3.0130085814206422E-2</c:v>
                </c:pt>
                <c:pt idx="84">
                  <c:v>-3.00843670134784E-2</c:v>
                </c:pt>
                <c:pt idx="85">
                  <c:v>-3.0031698363012695E-2</c:v>
                </c:pt>
                <c:pt idx="86">
                  <c:v>-2.99723542976689E-2</c:v>
                </c:pt>
                <c:pt idx="87">
                  <c:v>-2.9906612543950859E-2</c:v>
                </c:pt>
                <c:pt idx="88">
                  <c:v>-2.98347537831616E-2</c:v>
                </c:pt>
                <c:pt idx="89">
                  <c:v>-2.9757061310351909E-2</c:v>
                </c:pt>
                <c:pt idx="90">
                  <c:v>-2.9673820689062502E-2</c:v>
                </c:pt>
                <c:pt idx="91">
                  <c:v>-2.9585319401859846E-2</c:v>
                </c:pt>
                <c:pt idx="92">
                  <c:v>-2.94918464966656E-2</c:v>
                </c:pt>
                <c:pt idx="93">
                  <c:v>-2.9393692228879671E-2</c:v>
                </c:pt>
                <c:pt idx="94">
                  <c:v>-2.9291147699296902E-2</c:v>
                </c:pt>
                <c:pt idx="95">
                  <c:v>-2.9184504487817384E-2</c:v>
                </c:pt>
                <c:pt idx="96">
                  <c:v>-2.9074054282950401E-2</c:v>
                </c:pt>
                <c:pt idx="97">
                  <c:v>-2.8960088507111983E-2</c:v>
                </c:pt>
                <c:pt idx="98">
                  <c:v>-2.8842897937716102E-2</c:v>
                </c:pt>
                <c:pt idx="99">
                  <c:v>-2.8722772324059471E-2</c:v>
                </c:pt>
                <c:pt idx="100">
                  <c:v>-2.86E-2</c:v>
                </c:pt>
                <c:pt idx="101">
                  <c:v>-2.8474867492428845E-2</c:v>
                </c:pt>
                <c:pt idx="102">
                  <c:v>-2.83476591255361E-2</c:v>
                </c:pt>
                <c:pt idx="103">
                  <c:v>-2.8218656620870107E-2</c:v>
                </c:pt>
                <c:pt idx="104">
                  <c:v>-2.80881386931904E-2</c:v>
                </c:pt>
                <c:pt idx="105">
                  <c:v>-2.7956380642114257E-2</c:v>
                </c:pt>
                <c:pt idx="106">
                  <c:v>-2.7823653939556901E-2</c:v>
                </c:pt>
                <c:pt idx="107">
                  <c:v>-2.7690225812965295E-2</c:v>
                </c:pt>
                <c:pt idx="108">
                  <c:v>-2.7556358824345602E-2</c:v>
                </c:pt>
                <c:pt idx="109">
                  <c:v>-2.7422310445084221E-2</c:v>
                </c:pt>
                <c:pt idx="110">
                  <c:v>-2.7288332626562502E-2</c:v>
                </c:pt>
                <c:pt idx="111">
                  <c:v>-2.7154671366565034E-2</c:v>
                </c:pt>
                <c:pt idx="112">
                  <c:v>-2.7021566271481598E-2</c:v>
                </c:pt>
                <c:pt idx="113">
                  <c:v>-2.688925011430271E-2</c:v>
                </c:pt>
                <c:pt idx="114">
                  <c:v>-2.6757948388408875E-2</c:v>
                </c:pt>
                <c:pt idx="115">
                  <c:v>-2.6627878857153293E-2</c:v>
                </c:pt>
                <c:pt idx="116">
                  <c:v>-2.6499251099238376E-2</c:v>
                </c:pt>
                <c:pt idx="117">
                  <c:v>-2.6372266049885771E-2</c:v>
                </c:pt>
                <c:pt idx="118">
                  <c:v>-2.6247115537800077E-2</c:v>
                </c:pt>
                <c:pt idx="119">
                  <c:v>-2.6123981817926134E-2</c:v>
                </c:pt>
                <c:pt idx="120">
                  <c:v>-2.6003037099999977E-2</c:v>
                </c:pt>
                <c:pt idx="121">
                  <c:v>-2.5884443072893386E-2</c:v>
                </c:pt>
                <c:pt idx="122">
                  <c:v>-2.5768350424752076E-2</c:v>
                </c:pt>
                <c:pt idx="123">
                  <c:v>-2.5654898358927522E-2</c:v>
                </c:pt>
                <c:pt idx="124">
                  <c:v>-2.554421410570238E-2</c:v>
                </c:pt>
                <c:pt idx="125">
                  <c:v>-2.5436412429809548E-2</c:v>
                </c:pt>
                <c:pt idx="126">
                  <c:v>-2.5331595133744882E-2</c:v>
                </c:pt>
                <c:pt idx="127">
                  <c:v>-2.5229850556873462E-2</c:v>
                </c:pt>
                <c:pt idx="128">
                  <c:v>-2.5131253070329582E-2</c:v>
                </c:pt>
                <c:pt idx="129">
                  <c:v>-2.5035862567710267E-2</c:v>
                </c:pt>
                <c:pt idx="130">
                  <c:v>-2.4943723951562483E-2</c:v>
                </c:pt>
                <c:pt idx="131">
                  <c:v>-2.4854866615663954E-2</c:v>
                </c:pt>
                <c:pt idx="132">
                  <c:v>-2.4769303923097584E-2</c:v>
                </c:pt>
                <c:pt idx="133">
                  <c:v>-2.4687032680119528E-2</c:v>
                </c:pt>
                <c:pt idx="134">
                  <c:v>-2.4608032605820885E-2</c:v>
                </c:pt>
                <c:pt idx="135">
                  <c:v>-2.4532265797582994E-2</c:v>
                </c:pt>
                <c:pt idx="136">
                  <c:v>-2.4459676192326387E-2</c:v>
                </c:pt>
                <c:pt idx="137">
                  <c:v>-2.4390189023553346E-2</c:v>
                </c:pt>
                <c:pt idx="138">
                  <c:v>-2.4323710274184087E-2</c:v>
                </c:pt>
                <c:pt idx="139">
                  <c:v>-2.4260126125186583E-2</c:v>
                </c:pt>
                <c:pt idx="140">
                  <c:v>-2.419930239999999E-2</c:v>
                </c:pt>
                <c:pt idx="141">
                  <c:v>-2.414108400475171E-2</c:v>
                </c:pt>
                <c:pt idx="142">
                  <c:v>-2.4085294364268088E-2</c:v>
                </c:pt>
                <c:pt idx="143">
                  <c:v>-2.4031734853878724E-2</c:v>
                </c:pt>
                <c:pt idx="144">
                  <c:v>-2.3980184227014392E-2</c:v>
                </c:pt>
                <c:pt idx="145">
                  <c:v>-2.3930398038598623E-2</c:v>
                </c:pt>
                <c:pt idx="146">
                  <c:v>-2.3882108064232889E-2</c:v>
                </c:pt>
                <c:pt idx="147">
                  <c:v>-2.383502171517541E-2</c:v>
                </c:pt>
                <c:pt idx="148">
                  <c:v>-2.3788821449113592E-2</c:v>
                </c:pt>
                <c:pt idx="149">
                  <c:v>-2.3743164176730086E-2</c:v>
                </c:pt>
                <c:pt idx="150">
                  <c:v>-2.3697680664062491E-2</c:v>
                </c:pt>
                <c:pt idx="151">
                  <c:v>-2.3651974930656648E-2</c:v>
                </c:pt>
                <c:pt idx="152">
                  <c:v>-2.3605623643513589E-2</c:v>
                </c:pt>
                <c:pt idx="153">
                  <c:v>-2.3558175506830099E-2</c:v>
                </c:pt>
                <c:pt idx="154">
                  <c:v>-2.3509150647532888E-2</c:v>
                </c:pt>
                <c:pt idx="155">
                  <c:v>-2.3458039996606436E-2</c:v>
                </c:pt>
                <c:pt idx="156">
                  <c:v>-2.340430466621439E-2</c:v>
                </c:pt>
                <c:pt idx="157">
                  <c:v>-2.3347375322614661E-2</c:v>
                </c:pt>
                <c:pt idx="158">
                  <c:v>-2.3286651554868087E-2</c:v>
                </c:pt>
                <c:pt idx="159">
                  <c:v>-2.3221501239340768E-2</c:v>
                </c:pt>
                <c:pt idx="160">
                  <c:v>-2.3151259899999985E-2</c:v>
                </c:pt>
                <c:pt idx="161">
                  <c:v>-2.3075230064503766E-2</c:v>
                </c:pt>
                <c:pt idx="162">
                  <c:v>-2.2992680616084081E-2</c:v>
                </c:pt>
                <c:pt idx="163">
                  <c:v>-2.2902846141223652E-2</c:v>
                </c:pt>
                <c:pt idx="164">
                  <c:v>-2.2804926273126382E-2</c:v>
                </c:pt>
                <c:pt idx="165">
                  <c:v>-2.2698085030981422E-2</c:v>
                </c:pt>
                <c:pt idx="166">
                  <c:v>-2.2581450155020878E-2</c:v>
                </c:pt>
                <c:pt idx="167">
                  <c:v>-2.2454112437371082E-2</c:v>
                </c:pt>
                <c:pt idx="168">
                  <c:v>-2.2315125048697572E-2</c:v>
                </c:pt>
                <c:pt idx="169">
                  <c:v>-2.2163502860643627E-2</c:v>
                </c:pt>
                <c:pt idx="170">
                  <c:v>-2.1998221764062464E-2</c:v>
                </c:pt>
                <c:pt idx="171">
                  <c:v>-2.1818217983043061E-2</c:v>
                </c:pt>
                <c:pt idx="172">
                  <c:v>-2.1622387384729561E-2</c:v>
                </c:pt>
                <c:pt idx="173">
                  <c:v>-2.1409584784934377E-2</c:v>
                </c:pt>
                <c:pt idx="174">
                  <c:v>-2.1178623249544854E-2</c:v>
                </c:pt>
                <c:pt idx="175">
                  <c:v>-2.0928273391723581E-2</c:v>
                </c:pt>
                <c:pt idx="176">
                  <c:v>-2.0657262664902344E-2</c:v>
                </c:pt>
                <c:pt idx="177">
                  <c:v>-2.0364274651569668E-2</c:v>
                </c:pt>
                <c:pt idx="178">
                  <c:v>-2.0047948347852035E-2</c:v>
                </c:pt>
                <c:pt idx="179">
                  <c:v>-1.9706877443888646E-2</c:v>
                </c:pt>
                <c:pt idx="180">
                  <c:v>-1.9339609599999925E-2</c:v>
                </c:pt>
                <c:pt idx="181">
                  <c:v>-1.8944645718649511E-2</c:v>
                </c:pt>
                <c:pt idx="182">
                  <c:v>-1.8520439212200014E-2</c:v>
                </c:pt>
                <c:pt idx="183">
                  <c:v>-1.8065395266462263E-2</c:v>
                </c:pt>
                <c:pt idx="184">
                  <c:v>-1.7577870100038303E-2</c:v>
                </c:pt>
                <c:pt idx="185">
                  <c:v>-1.7056170219457899E-2</c:v>
                </c:pt>
                <c:pt idx="186">
                  <c:v>-1.6498551670108795E-2</c:v>
                </c:pt>
                <c:pt idx="187">
                  <c:v>-1.5903219282960422E-2</c:v>
                </c:pt>
                <c:pt idx="188">
                  <c:v>-1.5268325917081476E-2</c:v>
                </c:pt>
                <c:pt idx="189">
                  <c:v>-1.459197169795083E-2</c:v>
                </c:pt>
                <c:pt idx="190">
                  <c:v>-1.3872203251562354E-2</c:v>
                </c:pt>
                <c:pt idx="191">
                  <c:v>-1.3107012934323125E-2</c:v>
                </c:pt>
                <c:pt idx="192">
                  <c:v>-1.2294338058745431E-2</c:v>
                </c:pt>
                <c:pt idx="193">
                  <c:v>-1.1432060114932301E-2</c:v>
                </c:pt>
                <c:pt idx="194">
                  <c:v>-1.0518003987856718E-2</c:v>
                </c:pt>
                <c:pt idx="195">
                  <c:v>-9.5499371704343694E-3</c:v>
                </c:pt>
                <c:pt idx="196">
                  <c:v>-8.5255689723901899E-3</c:v>
                </c:pt>
                <c:pt idx="197">
                  <c:v>-7.442549724918323E-3</c:v>
                </c:pt>
                <c:pt idx="198">
                  <c:v>-6.298469981135861E-3</c:v>
                </c:pt>
                <c:pt idx="199">
                  <c:v>-5.0908597123301563E-3</c:v>
                </c:pt>
                <c:pt idx="200">
                  <c:v>-3.8171874999999994E-3</c:v>
                </c:pt>
              </c:numCache>
            </c:numRef>
          </c:yVal>
          <c:smooth val="1"/>
        </c:ser>
        <c:ser>
          <c:idx val="2"/>
          <c:order val="2"/>
          <c:tx>
            <c:v>squelette</c:v>
          </c:tx>
          <c:marker>
            <c:symbol val="none"/>
          </c:marker>
          <c:xVal>
            <c:numRef>
              <c:f>'acquisition du profil'!$A$52:$A$252</c:f>
              <c:numCache>
                <c:formatCode>General</c:formatCode>
                <c:ptCount val="201"/>
                <c:pt idx="0">
                  <c:v>0.5</c:v>
                </c:pt>
                <c:pt idx="1">
                  <c:v>0.495</c:v>
                </c:pt>
                <c:pt idx="2">
                  <c:v>0.49</c:v>
                </c:pt>
                <c:pt idx="3">
                  <c:v>0.48499999999999999</c:v>
                </c:pt>
                <c:pt idx="4">
                  <c:v>0.48</c:v>
                </c:pt>
                <c:pt idx="5">
                  <c:v>0.47499999999999998</c:v>
                </c:pt>
                <c:pt idx="6">
                  <c:v>0.47</c:v>
                </c:pt>
                <c:pt idx="7">
                  <c:v>0.46500000000000002</c:v>
                </c:pt>
                <c:pt idx="8">
                  <c:v>0.46</c:v>
                </c:pt>
                <c:pt idx="9">
                  <c:v>0.45500000000000002</c:v>
                </c:pt>
                <c:pt idx="10">
                  <c:v>0.45</c:v>
                </c:pt>
                <c:pt idx="11">
                  <c:v>0.44500000000000001</c:v>
                </c:pt>
                <c:pt idx="12">
                  <c:v>0.44</c:v>
                </c:pt>
                <c:pt idx="13">
                  <c:v>0.435</c:v>
                </c:pt>
                <c:pt idx="14">
                  <c:v>0.43</c:v>
                </c:pt>
                <c:pt idx="15">
                  <c:v>0.42499999999999999</c:v>
                </c:pt>
                <c:pt idx="16">
                  <c:v>0.42</c:v>
                </c:pt>
                <c:pt idx="17">
                  <c:v>0.41499999999999998</c:v>
                </c:pt>
                <c:pt idx="18">
                  <c:v>0.41</c:v>
                </c:pt>
                <c:pt idx="19">
                  <c:v>0.40500000000000003</c:v>
                </c:pt>
                <c:pt idx="20">
                  <c:v>0.4</c:v>
                </c:pt>
                <c:pt idx="21">
                  <c:v>0.39500000000000002</c:v>
                </c:pt>
                <c:pt idx="22">
                  <c:v>0.39</c:v>
                </c:pt>
                <c:pt idx="23">
                  <c:v>0.38500000000000001</c:v>
                </c:pt>
                <c:pt idx="24">
                  <c:v>0.38</c:v>
                </c:pt>
                <c:pt idx="25">
                  <c:v>0.375</c:v>
                </c:pt>
                <c:pt idx="26">
                  <c:v>0.37</c:v>
                </c:pt>
                <c:pt idx="27">
                  <c:v>0.36499999999999999</c:v>
                </c:pt>
                <c:pt idx="28">
                  <c:v>0.36</c:v>
                </c:pt>
                <c:pt idx="29">
                  <c:v>0.35499999999999998</c:v>
                </c:pt>
                <c:pt idx="30">
                  <c:v>0.35</c:v>
                </c:pt>
                <c:pt idx="31">
                  <c:v>0.34499999999999997</c:v>
                </c:pt>
                <c:pt idx="32">
                  <c:v>0.34</c:v>
                </c:pt>
                <c:pt idx="33">
                  <c:v>0.33500000000000002</c:v>
                </c:pt>
                <c:pt idx="34">
                  <c:v>0.33</c:v>
                </c:pt>
                <c:pt idx="35">
                  <c:v>0.32500000000000001</c:v>
                </c:pt>
                <c:pt idx="36">
                  <c:v>0.32</c:v>
                </c:pt>
                <c:pt idx="37">
                  <c:v>0.315</c:v>
                </c:pt>
                <c:pt idx="38">
                  <c:v>0.31</c:v>
                </c:pt>
                <c:pt idx="39">
                  <c:v>0.30499999999999999</c:v>
                </c:pt>
                <c:pt idx="40">
                  <c:v>0.3</c:v>
                </c:pt>
                <c:pt idx="41">
                  <c:v>0.29499999999999998</c:v>
                </c:pt>
                <c:pt idx="42">
                  <c:v>0.28999999999999998</c:v>
                </c:pt>
                <c:pt idx="43">
                  <c:v>0.28499999999999998</c:v>
                </c:pt>
                <c:pt idx="44">
                  <c:v>0.28000000000000003</c:v>
                </c:pt>
                <c:pt idx="45">
                  <c:v>0.27500000000000002</c:v>
                </c:pt>
                <c:pt idx="46">
                  <c:v>0.27</c:v>
                </c:pt>
                <c:pt idx="47">
                  <c:v>0.26500000000000001</c:v>
                </c:pt>
                <c:pt idx="48">
                  <c:v>0.26</c:v>
                </c:pt>
                <c:pt idx="49">
                  <c:v>0.255</c:v>
                </c:pt>
                <c:pt idx="50">
                  <c:v>0.25</c:v>
                </c:pt>
                <c:pt idx="51">
                  <c:v>0.245</c:v>
                </c:pt>
                <c:pt idx="52">
                  <c:v>0.24</c:v>
                </c:pt>
                <c:pt idx="53">
                  <c:v>0.23499999999999999</c:v>
                </c:pt>
                <c:pt idx="54">
                  <c:v>0.23</c:v>
                </c:pt>
                <c:pt idx="55">
                  <c:v>0.22500000000000001</c:v>
                </c:pt>
                <c:pt idx="56">
                  <c:v>0.22</c:v>
                </c:pt>
                <c:pt idx="57">
                  <c:v>0.215</c:v>
                </c:pt>
                <c:pt idx="58">
                  <c:v>0.21</c:v>
                </c:pt>
                <c:pt idx="59">
                  <c:v>0.20499999999999999</c:v>
                </c:pt>
                <c:pt idx="60">
                  <c:v>0.2</c:v>
                </c:pt>
                <c:pt idx="61">
                  <c:v>0.19500000000000001</c:v>
                </c:pt>
                <c:pt idx="62">
                  <c:v>0.19</c:v>
                </c:pt>
                <c:pt idx="63">
                  <c:v>0.185</c:v>
                </c:pt>
                <c:pt idx="64">
                  <c:v>0.18</c:v>
                </c:pt>
                <c:pt idx="65">
                  <c:v>0.17499999999999999</c:v>
                </c:pt>
                <c:pt idx="66">
                  <c:v>0.17</c:v>
                </c:pt>
                <c:pt idx="67">
                  <c:v>0.16500000000000001</c:v>
                </c:pt>
                <c:pt idx="68">
                  <c:v>0.16</c:v>
                </c:pt>
                <c:pt idx="69">
                  <c:v>0.155</c:v>
                </c:pt>
                <c:pt idx="70">
                  <c:v>0.15</c:v>
                </c:pt>
                <c:pt idx="71">
                  <c:v>0.14499999999999999</c:v>
                </c:pt>
                <c:pt idx="72">
                  <c:v>0.14000000000000001</c:v>
                </c:pt>
                <c:pt idx="73">
                  <c:v>0.13500000000000001</c:v>
                </c:pt>
                <c:pt idx="74">
                  <c:v>0.13</c:v>
                </c:pt>
                <c:pt idx="75">
                  <c:v>0.125</c:v>
                </c:pt>
                <c:pt idx="76">
                  <c:v>0.12</c:v>
                </c:pt>
                <c:pt idx="77">
                  <c:v>0.115</c:v>
                </c:pt>
                <c:pt idx="78">
                  <c:v>0.11</c:v>
                </c:pt>
                <c:pt idx="79">
                  <c:v>0.105</c:v>
                </c:pt>
                <c:pt idx="80">
                  <c:v>0.1</c:v>
                </c:pt>
                <c:pt idx="81">
                  <c:v>9.5000000000000001E-2</c:v>
                </c:pt>
                <c:pt idx="82">
                  <c:v>0.09</c:v>
                </c:pt>
                <c:pt idx="83">
                  <c:v>8.5000000000000006E-2</c:v>
                </c:pt>
                <c:pt idx="84">
                  <c:v>0.08</c:v>
                </c:pt>
                <c:pt idx="85">
                  <c:v>7.4999999999999997E-2</c:v>
                </c:pt>
                <c:pt idx="86">
                  <c:v>7.0000000000000007E-2</c:v>
                </c:pt>
                <c:pt idx="87">
                  <c:v>6.5000000000000002E-2</c:v>
                </c:pt>
                <c:pt idx="88">
                  <c:v>0.06</c:v>
                </c:pt>
                <c:pt idx="89">
                  <c:v>5.5E-2</c:v>
                </c:pt>
                <c:pt idx="90">
                  <c:v>0.05</c:v>
                </c:pt>
                <c:pt idx="91">
                  <c:v>4.4999999999999998E-2</c:v>
                </c:pt>
                <c:pt idx="92">
                  <c:v>0.04</c:v>
                </c:pt>
                <c:pt idx="93">
                  <c:v>3.5000000000000003E-2</c:v>
                </c:pt>
                <c:pt idx="94">
                  <c:v>0.03</c:v>
                </c:pt>
                <c:pt idx="95">
                  <c:v>2.5000000000000001E-2</c:v>
                </c:pt>
                <c:pt idx="96">
                  <c:v>0.02</c:v>
                </c:pt>
                <c:pt idx="97">
                  <c:v>1.4999999999999999E-2</c:v>
                </c:pt>
                <c:pt idx="98">
                  <c:v>0.01</c:v>
                </c:pt>
                <c:pt idx="99">
                  <c:v>5.0000000000000001E-3</c:v>
                </c:pt>
                <c:pt idx="100">
                  <c:v>0</c:v>
                </c:pt>
                <c:pt idx="101">
                  <c:v>-5.0000000000000001E-3</c:v>
                </c:pt>
                <c:pt idx="102">
                  <c:v>-0.01</c:v>
                </c:pt>
                <c:pt idx="103">
                  <c:v>-1.4999999999999999E-2</c:v>
                </c:pt>
                <c:pt idx="104">
                  <c:v>-0.02</c:v>
                </c:pt>
                <c:pt idx="105">
                  <c:v>-2.5000000000000001E-2</c:v>
                </c:pt>
                <c:pt idx="106">
                  <c:v>-0.03</c:v>
                </c:pt>
                <c:pt idx="107">
                  <c:v>-3.5000000000000003E-2</c:v>
                </c:pt>
                <c:pt idx="108">
                  <c:v>-0.04</c:v>
                </c:pt>
                <c:pt idx="109">
                  <c:v>-4.4999999999999998E-2</c:v>
                </c:pt>
                <c:pt idx="110">
                  <c:v>-0.05</c:v>
                </c:pt>
                <c:pt idx="111">
                  <c:v>-5.5E-2</c:v>
                </c:pt>
                <c:pt idx="112">
                  <c:v>-6.0000000000000102E-2</c:v>
                </c:pt>
                <c:pt idx="113">
                  <c:v>-6.5000000000000904E-2</c:v>
                </c:pt>
                <c:pt idx="114">
                  <c:v>-7.0000000000001006E-2</c:v>
                </c:pt>
                <c:pt idx="115">
                  <c:v>-7.5000000000000996E-2</c:v>
                </c:pt>
                <c:pt idx="116">
                  <c:v>-8.0000000000001001E-2</c:v>
                </c:pt>
                <c:pt idx="117">
                  <c:v>-8.5000000000001005E-2</c:v>
                </c:pt>
                <c:pt idx="118">
                  <c:v>-9.0000000000000996E-2</c:v>
                </c:pt>
                <c:pt idx="119">
                  <c:v>-9.5000000000001E-2</c:v>
                </c:pt>
                <c:pt idx="120">
                  <c:v>-0.100000000000001</c:v>
                </c:pt>
                <c:pt idx="121">
                  <c:v>-0.105000000000001</c:v>
                </c:pt>
                <c:pt idx="122">
                  <c:v>-0.110000000000001</c:v>
                </c:pt>
                <c:pt idx="123">
                  <c:v>-0.115000000000001</c:v>
                </c:pt>
                <c:pt idx="124">
                  <c:v>-0.12000000000000099</c:v>
                </c:pt>
                <c:pt idx="125">
                  <c:v>-0.125000000000001</c:v>
                </c:pt>
                <c:pt idx="126">
                  <c:v>-0.130000000000001</c:v>
                </c:pt>
                <c:pt idx="127">
                  <c:v>-0.13500000000000101</c:v>
                </c:pt>
                <c:pt idx="128">
                  <c:v>-0.14000000000000101</c:v>
                </c:pt>
                <c:pt idx="129">
                  <c:v>-0.14500000000000099</c:v>
                </c:pt>
                <c:pt idx="130">
                  <c:v>-0.15000000000000099</c:v>
                </c:pt>
                <c:pt idx="131">
                  <c:v>-0.155000000000001</c:v>
                </c:pt>
                <c:pt idx="132">
                  <c:v>-0.160000000000001</c:v>
                </c:pt>
                <c:pt idx="133">
                  <c:v>-0.16500000000000101</c:v>
                </c:pt>
                <c:pt idx="134">
                  <c:v>-0.17000000000000101</c:v>
                </c:pt>
                <c:pt idx="135">
                  <c:v>-0.17500000000000099</c:v>
                </c:pt>
                <c:pt idx="136">
                  <c:v>-0.18000000000000099</c:v>
                </c:pt>
                <c:pt idx="137">
                  <c:v>-0.185000000000001</c:v>
                </c:pt>
                <c:pt idx="138">
                  <c:v>-0.190000000000001</c:v>
                </c:pt>
                <c:pt idx="139">
                  <c:v>-0.19500000000000101</c:v>
                </c:pt>
                <c:pt idx="140">
                  <c:v>-0.20000000000000101</c:v>
                </c:pt>
                <c:pt idx="141">
                  <c:v>-0.20500000000000099</c:v>
                </c:pt>
                <c:pt idx="142">
                  <c:v>-0.21000000000000099</c:v>
                </c:pt>
                <c:pt idx="143">
                  <c:v>-0.215000000000001</c:v>
                </c:pt>
                <c:pt idx="144">
                  <c:v>-0.220000000000001</c:v>
                </c:pt>
                <c:pt idx="145">
                  <c:v>-0.225000000000001</c:v>
                </c:pt>
                <c:pt idx="146">
                  <c:v>-0.23000000000000101</c:v>
                </c:pt>
                <c:pt idx="147">
                  <c:v>-0.23500000000000101</c:v>
                </c:pt>
                <c:pt idx="148">
                  <c:v>-0.24000000000000099</c:v>
                </c:pt>
                <c:pt idx="149">
                  <c:v>-0.24500000000000099</c:v>
                </c:pt>
                <c:pt idx="150">
                  <c:v>-0.250000000000001</c:v>
                </c:pt>
                <c:pt idx="151">
                  <c:v>-0.255000000000001</c:v>
                </c:pt>
                <c:pt idx="152">
                  <c:v>-0.26000000000000101</c:v>
                </c:pt>
                <c:pt idx="153">
                  <c:v>-0.26500000000000101</c:v>
                </c:pt>
                <c:pt idx="154">
                  <c:v>-0.27000000000000102</c:v>
                </c:pt>
                <c:pt idx="155">
                  <c:v>-0.27500000000000102</c:v>
                </c:pt>
                <c:pt idx="156">
                  <c:v>-0.28000000000000103</c:v>
                </c:pt>
                <c:pt idx="157">
                  <c:v>-0.28500000000000097</c:v>
                </c:pt>
                <c:pt idx="158">
                  <c:v>-0.29000000000000098</c:v>
                </c:pt>
                <c:pt idx="159">
                  <c:v>-0.29500000000000098</c:v>
                </c:pt>
                <c:pt idx="160">
                  <c:v>-0.30000000000000099</c:v>
                </c:pt>
                <c:pt idx="161">
                  <c:v>-0.30500000000000099</c:v>
                </c:pt>
                <c:pt idx="162">
                  <c:v>-0.310000000000001</c:v>
                </c:pt>
                <c:pt idx="163">
                  <c:v>-0.315000000000001</c:v>
                </c:pt>
                <c:pt idx="164">
                  <c:v>-0.32000000000000101</c:v>
                </c:pt>
                <c:pt idx="165">
                  <c:v>-0.32500000000000101</c:v>
                </c:pt>
                <c:pt idx="166">
                  <c:v>-0.33000000000000101</c:v>
                </c:pt>
                <c:pt idx="167">
                  <c:v>-0.33500000000000102</c:v>
                </c:pt>
                <c:pt idx="168">
                  <c:v>-0.34000000000000102</c:v>
                </c:pt>
                <c:pt idx="169">
                  <c:v>-0.34500000000000097</c:v>
                </c:pt>
                <c:pt idx="170">
                  <c:v>-0.35000000000000098</c:v>
                </c:pt>
                <c:pt idx="171">
                  <c:v>-0.35500000000000098</c:v>
                </c:pt>
                <c:pt idx="172">
                  <c:v>-0.36000000000000099</c:v>
                </c:pt>
                <c:pt idx="173">
                  <c:v>-0.36500000000000099</c:v>
                </c:pt>
                <c:pt idx="174">
                  <c:v>-0.37000000000000099</c:v>
                </c:pt>
                <c:pt idx="175">
                  <c:v>-0.375000000000001</c:v>
                </c:pt>
                <c:pt idx="176">
                  <c:v>-0.380000000000001</c:v>
                </c:pt>
                <c:pt idx="177">
                  <c:v>-0.38500000000000101</c:v>
                </c:pt>
                <c:pt idx="178">
                  <c:v>-0.39000000000000101</c:v>
                </c:pt>
                <c:pt idx="179">
                  <c:v>-0.39500000000000102</c:v>
                </c:pt>
                <c:pt idx="180">
                  <c:v>-0.40000000000000102</c:v>
                </c:pt>
                <c:pt idx="181">
                  <c:v>-0.40500000000000103</c:v>
                </c:pt>
                <c:pt idx="182">
                  <c:v>-0.41000000000000097</c:v>
                </c:pt>
                <c:pt idx="183">
                  <c:v>-0.41500000000000098</c:v>
                </c:pt>
                <c:pt idx="184">
                  <c:v>-0.42000000000000098</c:v>
                </c:pt>
                <c:pt idx="185">
                  <c:v>-0.42500000000000099</c:v>
                </c:pt>
                <c:pt idx="186">
                  <c:v>-0.43000000000000099</c:v>
                </c:pt>
                <c:pt idx="187">
                  <c:v>-0.435000000000001</c:v>
                </c:pt>
                <c:pt idx="188">
                  <c:v>-0.440000000000001</c:v>
                </c:pt>
                <c:pt idx="189">
                  <c:v>-0.44500000000000101</c:v>
                </c:pt>
                <c:pt idx="190">
                  <c:v>-0.45000000000000101</c:v>
                </c:pt>
                <c:pt idx="191">
                  <c:v>-0.45500000000000101</c:v>
                </c:pt>
                <c:pt idx="192">
                  <c:v>-0.46000000000000102</c:v>
                </c:pt>
                <c:pt idx="193">
                  <c:v>-0.46500000000000102</c:v>
                </c:pt>
                <c:pt idx="194">
                  <c:v>-0.47000000000000097</c:v>
                </c:pt>
                <c:pt idx="195">
                  <c:v>-0.47500000000000098</c:v>
                </c:pt>
                <c:pt idx="196">
                  <c:v>-0.48000000000000098</c:v>
                </c:pt>
                <c:pt idx="197">
                  <c:v>-0.48500000000000099</c:v>
                </c:pt>
                <c:pt idx="198">
                  <c:v>-0.49000000000000099</c:v>
                </c:pt>
                <c:pt idx="199">
                  <c:v>-0.49500000000000099</c:v>
                </c:pt>
                <c:pt idx="200">
                  <c:v>-0.5</c:v>
                </c:pt>
              </c:numCache>
            </c:numRef>
          </c:xVal>
          <c:yVal>
            <c:numRef>
              <c:f>'acquisition du profil'!$F$52:$F$252</c:f>
              <c:numCache>
                <c:formatCode>General</c:formatCode>
                <c:ptCount val="201"/>
                <c:pt idx="0">
                  <c:v>6.6406250000004829E-5</c:v>
                </c:pt>
                <c:pt idx="1">
                  <c:v>-1.9543011876860944E-6</c:v>
                </c:pt>
                <c:pt idx="2">
                  <c:v>-8.8296927686250595E-5</c:v>
                </c:pt>
                <c:pt idx="3">
                  <c:v>-1.9019490479377926E-4</c:v>
                </c:pt>
                <c:pt idx="4">
                  <c:v>-3.0533668351999735E-4</c:v>
                </c:pt>
                <c:pt idx="5">
                  <c:v>-4.3152310821532869E-4</c:v>
                </c:pt>
                <c:pt idx="6">
                  <c:v>-5.6666466357625095E-4</c:v>
                </c:pt>
                <c:pt idx="7">
                  <c:v>-7.0877875102736548E-4</c:v>
                </c:pt>
                <c:pt idx="8">
                  <c:v>-8.5598699448000137E-4</c:v>
                </c:pt>
                <c:pt idx="9">
                  <c:v>-1.0065125754673727E-3</c:v>
                </c:pt>
                <c:pt idx="10">
                  <c:v>-1.1586775976562564E-3</c:v>
                </c:pt>
                <c:pt idx="11">
                  <c:v>-1.3109004807353268E-3</c:v>
                </c:pt>
                <c:pt idx="12">
                  <c:v>-1.4616933836799906E-3</c:v>
                </c:pt>
                <c:pt idx="13">
                  <c:v>-1.6096596573937708E-3</c:v>
                </c:pt>
                <c:pt idx="14">
                  <c:v>-1.7534913267262565E-3</c:v>
                </c:pt>
                <c:pt idx="15">
                  <c:v>-1.8919666018676791E-3</c:v>
                </c:pt>
                <c:pt idx="16">
                  <c:v>-2.0239474191200077E-3</c:v>
                </c:pt>
                <c:pt idx="17">
                  <c:v>-2.1483770110445558E-3</c:v>
                </c:pt>
                <c:pt idx="18">
                  <c:v>-2.2642775059862515E-3</c:v>
                </c:pt>
                <c:pt idx="19">
                  <c:v>-2.3707475569743949E-3</c:v>
                </c:pt>
                <c:pt idx="20">
                  <c:v>-2.4669599999999903E-3</c:v>
                </c:pt>
                <c:pt idx="21">
                  <c:v>-2.5521595416697004E-3</c:v>
                </c:pt>
                <c:pt idx="22">
                  <c:v>-2.6256604762362485E-3</c:v>
                </c:pt>
                <c:pt idx="23">
                  <c:v>-2.6868444320054851E-3</c:v>
                </c:pt>
                <c:pt idx="24">
                  <c:v>-2.7351581471200008E-3</c:v>
                </c:pt>
                <c:pt idx="25">
                  <c:v>-2.7701112747192391E-3</c:v>
                </c:pt>
                <c:pt idx="26">
                  <c:v>-2.7912742174762469E-3</c:v>
                </c:pt>
                <c:pt idx="27">
                  <c:v>-2.798275991510956E-3</c:v>
                </c:pt>
                <c:pt idx="28">
                  <c:v>-2.7908021196800005E-3</c:v>
                </c:pt>
                <c:pt idx="29">
                  <c:v>-2.7685925542431447E-3</c:v>
                </c:pt>
                <c:pt idx="30">
                  <c:v>-2.7314396289062522E-3</c:v>
                </c:pt>
                <c:pt idx="31">
                  <c:v>-2.6791860402408003E-3</c:v>
                </c:pt>
                <c:pt idx="32">
                  <c:v>-2.6117228584799992E-3</c:v>
                </c:pt>
                <c:pt idx="33">
                  <c:v>-2.5289875676914285E-3</c:v>
                </c:pt>
                <c:pt idx="34">
                  <c:v>-2.4309621353262503E-3</c:v>
                </c:pt>
                <c:pt idx="35">
                  <c:v>-2.3176711111450206E-3</c:v>
                </c:pt>
                <c:pt idx="36">
                  <c:v>-2.1891797555200036E-3</c:v>
                </c:pt>
                <c:pt idx="37">
                  <c:v>-2.0455921971140843E-3</c:v>
                </c:pt>
                <c:pt idx="38">
                  <c:v>-1.8870496199362482E-3</c:v>
                </c:pt>
                <c:pt idx="39">
                  <c:v>-1.7137284797736109E-3</c:v>
                </c:pt>
                <c:pt idx="40">
                  <c:v>-1.5258387499999977E-3</c:v>
                </c:pt>
                <c:pt idx="41">
                  <c:v>-1.3236221967611109E-3</c:v>
                </c:pt>
                <c:pt idx="42">
                  <c:v>-1.1073506835362484E-3</c:v>
                </c:pt>
                <c:pt idx="43">
                  <c:v>-8.7732450507657656E-4</c:v>
                </c:pt>
                <c:pt idx="44">
                  <c:v>-6.3387075071999824E-4</c:v>
                </c:pt>
                <c:pt idx="45">
                  <c:v>-3.7734169708251997E-4</c:v>
                </c:pt>
                <c:pt idx="46">
                  <c:v>-1.0811323012624788E-4</c:v>
                </c:pt>
                <c:pt idx="47">
                  <c:v>1.7341670339607665E-4</c:v>
                </c:pt>
                <c:pt idx="48">
                  <c:v>4.6682961512000375E-4</c:v>
                </c:pt>
                <c:pt idx="49">
                  <c:v>7.7168796487169997E-4</c:v>
                </c:pt>
                <c:pt idx="50">
                  <c:v>1.0875366210937511E-3</c:v>
                </c:pt>
                <c:pt idx="51">
                  <c:v>1.4139042918943565E-3</c:v>
                </c:pt>
                <c:pt idx="52">
                  <c:v>1.7503049267200022E-3</c:v>
                </c:pt>
                <c:pt idx="53">
                  <c:v>2.0962390886515424E-3</c:v>
                </c:pt>
                <c:pt idx="54">
                  <c:v>2.4511952973237487E-3</c:v>
                </c:pt>
                <c:pt idx="55">
                  <c:v>2.8146513424682634E-3</c:v>
                </c:pt>
                <c:pt idx="56">
                  <c:v>3.1860755680800032E-3</c:v>
                </c:pt>
                <c:pt idx="57">
                  <c:v>3.5649281272070142E-3</c:v>
                </c:pt>
                <c:pt idx="58">
                  <c:v>3.9506622073637518E-3</c:v>
                </c:pt>
                <c:pt idx="59">
                  <c:v>4.3427252265677962E-3</c:v>
                </c:pt>
                <c:pt idx="60">
                  <c:v>4.7405599999999996E-3</c:v>
                </c:pt>
                <c:pt idx="61">
                  <c:v>5.1436058772881092E-3</c:v>
                </c:pt>
                <c:pt idx="62">
                  <c:v>5.551299850413749E-3</c:v>
                </c:pt>
                <c:pt idx="63">
                  <c:v>5.9630776322429531E-3</c:v>
                </c:pt>
                <c:pt idx="64">
                  <c:v>6.3783747056800032E-3</c:v>
                </c:pt>
                <c:pt idx="65">
                  <c:v>6.7966273434448277E-3</c:v>
                </c:pt>
                <c:pt idx="66">
                  <c:v>7.2172735984737512E-3</c:v>
                </c:pt>
                <c:pt idx="67">
                  <c:v>7.6397542649437305E-3</c:v>
                </c:pt>
                <c:pt idx="68">
                  <c:v>8.0635138099200004E-3</c:v>
                </c:pt>
                <c:pt idx="69">
                  <c:v>8.4880012756271706E-3</c:v>
                </c:pt>
                <c:pt idx="70">
                  <c:v>8.9126711523437544E-3</c:v>
                </c:pt>
                <c:pt idx="71">
                  <c:v>9.3369842219201398E-3</c:v>
                </c:pt>
                <c:pt idx="72">
                  <c:v>9.7604083719200034E-3</c:v>
                </c:pt>
                <c:pt idx="73">
                  <c:v>1.0182419380385138E-2</c:v>
                </c:pt>
                <c:pt idx="74">
                  <c:v>1.060250167122375E-2</c:v>
                </c:pt>
                <c:pt idx="75">
                  <c:v>1.1020149040222171E-2</c:v>
                </c:pt>
                <c:pt idx="76">
                  <c:v>1.1434865351680003E-2</c:v>
                </c:pt>
                <c:pt idx="77">
                  <c:v>1.1846165205668731E-2</c:v>
                </c:pt>
                <c:pt idx="78">
                  <c:v>1.2253574575913752E-2</c:v>
                </c:pt>
                <c:pt idx="79">
                  <c:v>1.2656631418299825E-2</c:v>
                </c:pt>
                <c:pt idx="80">
                  <c:v>1.3054886250000002E-2</c:v>
                </c:pt>
                <c:pt idx="81">
                  <c:v>1.3447902699227949E-2</c:v>
                </c:pt>
                <c:pt idx="82">
                  <c:v>1.3835258025613752E-2</c:v>
                </c:pt>
                <c:pt idx="83">
                  <c:v>1.4216543611203105E-2</c:v>
                </c:pt>
                <c:pt idx="84">
                  <c:v>1.4591365422080001E-2</c:v>
                </c:pt>
                <c:pt idx="85">
                  <c:v>1.4959344440612794E-2</c:v>
                </c:pt>
                <c:pt idx="86">
                  <c:v>1.5320117068323752E-2</c:v>
                </c:pt>
                <c:pt idx="87">
                  <c:v>1.5673335499382011E-2</c:v>
                </c:pt>
                <c:pt idx="88">
                  <c:v>1.601866806472E-2</c:v>
                </c:pt>
                <c:pt idx="89">
                  <c:v>1.6355799546773263E-2</c:v>
                </c:pt>
                <c:pt idx="90">
                  <c:v>1.6684431464843746E-2</c:v>
                </c:pt>
                <c:pt idx="91">
                  <c:v>1.7004282331086543E-2</c:v>
                </c:pt>
                <c:pt idx="92">
                  <c:v>1.7315087877120001E-2</c:v>
                </c:pt>
                <c:pt idx="93">
                  <c:v>1.761660125125936E-2</c:v>
                </c:pt>
                <c:pt idx="94">
                  <c:v>1.790859318637375E-2</c:v>
                </c:pt>
                <c:pt idx="95">
                  <c:v>1.81908521383667E-2</c:v>
                </c:pt>
                <c:pt idx="96">
                  <c:v>1.8463184395280004E-2</c:v>
                </c:pt>
                <c:pt idx="97">
                  <c:v>1.8725414157021072E-2</c:v>
                </c:pt>
                <c:pt idx="98">
                  <c:v>1.8977383585713749E-2</c:v>
                </c:pt>
                <c:pt idx="99">
                  <c:v>1.9218952826672485E-2</c:v>
                </c:pt>
                <c:pt idx="100">
                  <c:v>1.9450000000000002E-2</c:v>
                </c:pt>
                <c:pt idx="101">
                  <c:v>1.967042116280842E-2</c:v>
                </c:pt>
                <c:pt idx="102">
                  <c:v>1.988013024206375E-2</c:v>
                </c:pt>
                <c:pt idx="103">
                  <c:v>2.0079058938053892E-2</c:v>
                </c:pt>
                <c:pt idx="104">
                  <c:v>2.026715659848E-2</c:v>
                </c:pt>
                <c:pt idx="105">
                  <c:v>2.0444390063171392E-2</c:v>
                </c:pt>
                <c:pt idx="106">
                  <c:v>2.0610743479423755E-2</c:v>
                </c:pt>
                <c:pt idx="107">
                  <c:v>2.0766218087960919E-2</c:v>
                </c:pt>
                <c:pt idx="108">
                  <c:v>2.0910831979520001E-2</c:v>
                </c:pt>
                <c:pt idx="109">
                  <c:v>2.1044619822059983E-2</c:v>
                </c:pt>
                <c:pt idx="110">
                  <c:v>2.116763255859375E-2</c:v>
                </c:pt>
                <c:pt idx="111">
                  <c:v>2.1279937075643574E-2</c:v>
                </c:pt>
                <c:pt idx="112">
                  <c:v>2.1381615842320005E-2</c:v>
                </c:pt>
                <c:pt idx="113">
                  <c:v>2.1472766520024215E-2</c:v>
                </c:pt>
                <c:pt idx="114">
                  <c:v>2.1553501542773766E-2</c:v>
                </c:pt>
                <c:pt idx="115">
                  <c:v>2.1623947668151868E-2</c:v>
                </c:pt>
                <c:pt idx="116">
                  <c:v>2.1684245498880015E-2</c:v>
                </c:pt>
                <c:pt idx="117">
                  <c:v>2.1734548975014055E-2</c:v>
                </c:pt>
                <c:pt idx="118">
                  <c:v>2.1775024836763756E-2</c:v>
                </c:pt>
                <c:pt idx="119">
                  <c:v>2.1805852057935768E-2</c:v>
                </c:pt>
                <c:pt idx="120">
                  <c:v>2.1827221250000008E-2</c:v>
                </c:pt>
                <c:pt idx="121">
                  <c:v>2.1839334036779515E-2</c:v>
                </c:pt>
                <c:pt idx="122">
                  <c:v>2.1842402399763754E-2</c:v>
                </c:pt>
                <c:pt idx="123">
                  <c:v>2.1836647994045291E-2</c:v>
                </c:pt>
                <c:pt idx="124">
                  <c:v>2.1822301434879999E-2</c:v>
                </c:pt>
                <c:pt idx="125">
                  <c:v>2.1799601554870606E-2</c:v>
                </c:pt>
                <c:pt idx="126">
                  <c:v>2.1768794631773742E-2</c:v>
                </c:pt>
                <c:pt idx="127">
                  <c:v>2.173013358693044E-2</c:v>
                </c:pt>
                <c:pt idx="128">
                  <c:v>2.1683877154319992E-2</c:v>
                </c:pt>
                <c:pt idx="129">
                  <c:v>2.1630289020237312E-2</c:v>
                </c:pt>
                <c:pt idx="130">
                  <c:v>2.156963693359374E-2</c:v>
                </c:pt>
                <c:pt idx="131">
                  <c:v>2.1502191786841221E-2</c:v>
                </c:pt>
                <c:pt idx="132">
                  <c:v>2.1428226667519989E-2</c:v>
                </c:pt>
                <c:pt idx="133">
                  <c:v>2.1348015880429658E-2</c:v>
                </c:pt>
                <c:pt idx="134">
                  <c:v>2.1261833940423733E-2</c:v>
                </c:pt>
                <c:pt idx="135">
                  <c:v>2.1169954535827616E-2</c:v>
                </c:pt>
                <c:pt idx="136">
                  <c:v>2.1072649462479984E-2</c:v>
                </c:pt>
                <c:pt idx="137">
                  <c:v>2.0970187528397619E-2</c:v>
                </c:pt>
                <c:pt idx="138">
                  <c:v>2.0862833429063726E-2</c:v>
                </c:pt>
                <c:pt idx="139">
                  <c:v>2.0750846593339648E-2</c:v>
                </c:pt>
                <c:pt idx="140">
                  <c:v>2.0634479999999979E-2</c:v>
                </c:pt>
                <c:pt idx="141">
                  <c:v>2.0513978964891211E-2</c:v>
                </c:pt>
                <c:pt idx="142">
                  <c:v>2.038957989871373E-2</c:v>
                </c:pt>
                <c:pt idx="143">
                  <c:v>2.02615090354273E-2</c:v>
                </c:pt>
                <c:pt idx="144">
                  <c:v>2.0129981131279971E-2</c:v>
                </c:pt>
                <c:pt idx="145">
                  <c:v>1.9995198134460424E-2</c:v>
                </c:pt>
                <c:pt idx="146">
                  <c:v>1.9857347825373729E-2</c:v>
                </c:pt>
                <c:pt idx="147">
                  <c:v>1.9716602427540583E-2</c:v>
                </c:pt>
                <c:pt idx="148">
                  <c:v>1.9573117189119971E-2</c:v>
                </c:pt>
                <c:pt idx="149">
                  <c:v>1.9427028935055268E-2</c:v>
                </c:pt>
                <c:pt idx="150">
                  <c:v>1.9278454589843723E-2</c:v>
                </c:pt>
                <c:pt idx="151">
                  <c:v>1.9127489670929487E-2</c:v>
                </c:pt>
                <c:pt idx="152">
                  <c:v>1.8974206752719974E-2</c:v>
                </c:pt>
                <c:pt idx="153">
                  <c:v>1.8818653901225731E-2</c:v>
                </c:pt>
                <c:pt idx="154">
                  <c:v>1.8660853079323723E-2</c:v>
                </c:pt>
                <c:pt idx="155">
                  <c:v>1.850079852264401E-2</c:v>
                </c:pt>
                <c:pt idx="156">
                  <c:v>1.8338455086079966E-2</c:v>
                </c:pt>
                <c:pt idx="157">
                  <c:v>1.8173756560921826E-2</c:v>
                </c:pt>
                <c:pt idx="158">
                  <c:v>1.8006603962613721E-2</c:v>
                </c:pt>
                <c:pt idx="159">
                  <c:v>1.7836863789134169E-2</c:v>
                </c:pt>
                <c:pt idx="160">
                  <c:v>1.7664366249999969E-2</c:v>
                </c:pt>
                <c:pt idx="161">
                  <c:v>1.7488903465893539E-2</c:v>
                </c:pt>
                <c:pt idx="162">
                  <c:v>1.7310227638913721E-2</c:v>
                </c:pt>
                <c:pt idx="163">
                  <c:v>1.712804919344995E-2</c:v>
                </c:pt>
                <c:pt idx="164">
                  <c:v>1.6942034887679959E-2</c:v>
                </c:pt>
                <c:pt idx="165">
                  <c:v>1.6751805895690884E-2</c:v>
                </c:pt>
                <c:pt idx="166">
                  <c:v>1.6556935860223713E-2</c:v>
                </c:pt>
                <c:pt idx="167">
                  <c:v>1.6356948916041347E-2</c:v>
                </c:pt>
                <c:pt idx="168">
                  <c:v>1.6151317683919957E-2</c:v>
                </c:pt>
                <c:pt idx="169">
                  <c:v>1.5939461235263845E-2</c:v>
                </c:pt>
                <c:pt idx="170">
                  <c:v>1.5720743027343709E-2</c:v>
                </c:pt>
                <c:pt idx="171">
                  <c:v>1.5494468809158378E-2</c:v>
                </c:pt>
                <c:pt idx="172">
                  <c:v>1.5259884497919953E-2</c:v>
                </c:pt>
                <c:pt idx="173">
                  <c:v>1.5016174026162427E-2</c:v>
                </c:pt>
                <c:pt idx="174">
                  <c:v>1.4762457159473696E-2</c:v>
                </c:pt>
                <c:pt idx="175">
                  <c:v>1.4497787284851023E-2</c:v>
                </c:pt>
                <c:pt idx="176">
                  <c:v>1.422114916967995E-2</c:v>
                </c:pt>
                <c:pt idx="177">
                  <c:v>1.3931456691336642E-2</c:v>
                </c:pt>
                <c:pt idx="178">
                  <c:v>1.3627550537413685E-2</c:v>
                </c:pt>
                <c:pt idx="179">
                  <c:v>1.3308195876569291E-2</c:v>
                </c:pt>
                <c:pt idx="180">
                  <c:v>1.2972079999999931E-2</c:v>
                </c:pt>
                <c:pt idx="181">
                  <c:v>1.2617809933536471E-2</c:v>
                </c:pt>
                <c:pt idx="182">
                  <c:v>1.224391002036368E-2</c:v>
                </c:pt>
                <c:pt idx="183">
                  <c:v>1.1848819474363186E-2</c:v>
                </c:pt>
                <c:pt idx="184">
                  <c:v>1.1430889904079916E-2</c:v>
                </c:pt>
                <c:pt idx="185">
                  <c:v>1.0988382807311927E-2</c:v>
                </c:pt>
                <c:pt idx="186">
                  <c:v>1.051946703632365E-2</c:v>
                </c:pt>
                <c:pt idx="187">
                  <c:v>1.0022216233682699E-2</c:v>
                </c:pt>
                <c:pt idx="188">
                  <c:v>9.494606238719892E-3</c:v>
                </c:pt>
                <c:pt idx="189">
                  <c:v>8.9345124646129925E-3</c:v>
                </c:pt>
                <c:pt idx="190">
                  <c:v>8.3397072460936403E-3</c:v>
                </c:pt>
                <c:pt idx="191">
                  <c:v>7.7078571577778145E-3</c:v>
                </c:pt>
                <c:pt idx="192">
                  <c:v>7.0365203031198687E-3</c:v>
                </c:pt>
                <c:pt idx="193">
                  <c:v>6.3231435739896751E-3</c:v>
                </c:pt>
                <c:pt idx="194">
                  <c:v>5.56505988087359E-3</c:v>
                </c:pt>
                <c:pt idx="195">
                  <c:v>4.7594853536985608E-3</c:v>
                </c:pt>
                <c:pt idx="196">
                  <c:v>3.9035165132798328E-3</c:v>
                </c:pt>
                <c:pt idx="197">
                  <c:v>2.9941274133919778E-3</c:v>
                </c:pt>
                <c:pt idx="198">
                  <c:v>2.0281667534635499E-3</c:v>
                </c:pt>
                <c:pt idx="199">
                  <c:v>1.0023549618949391E-3</c:v>
                </c:pt>
                <c:pt idx="200">
                  <c:v>-8.6718749999999123E-5</c:v>
                </c:pt>
              </c:numCache>
            </c:numRef>
          </c:yVal>
          <c:smooth val="1"/>
        </c:ser>
        <c:axId val="70037888"/>
        <c:axId val="70039424"/>
      </c:scatterChart>
      <c:valAx>
        <c:axId val="70037888"/>
        <c:scaling>
          <c:orientation val="minMax"/>
          <c:max val="0.60000000000000031"/>
          <c:min val="-0.60000000000000031"/>
        </c:scaling>
        <c:axPos val="b"/>
        <c:numFmt formatCode="General" sourceLinked="1"/>
        <c:majorTickMark val="none"/>
        <c:tickLblPos val="nextTo"/>
        <c:crossAx val="70039424"/>
        <c:crosses val="autoZero"/>
        <c:crossBetween val="midCat"/>
      </c:valAx>
      <c:valAx>
        <c:axId val="70039424"/>
        <c:scaling>
          <c:orientation val="minMax"/>
          <c:max val="0.4"/>
          <c:min val="-0.4"/>
        </c:scaling>
        <c:axPos val="l"/>
        <c:majorGridlines/>
        <c:numFmt formatCode="General" sourceLinked="1"/>
        <c:majorTickMark val="none"/>
        <c:tickLblPos val="nextTo"/>
        <c:crossAx val="70037888"/>
        <c:crosses val="autoZero"/>
        <c:crossBetween val="midCat"/>
      </c:valAx>
    </c:plotArea>
    <c:legend>
      <c:legendPos val="r"/>
      <c:legendEntry>
        <c:idx val="3"/>
        <c:delete val="1"/>
      </c:legendEntry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'acquisition du profil'!$F$50</c:f>
              <c:strCache>
                <c:ptCount val="1"/>
                <c:pt idx="0">
                  <c:v>profil squelettique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-0.16021523550132144"/>
                  <c:y val="-0.17789126875599079"/>
                </c:manualLayout>
              </c:layout>
              <c:numFmt formatCode="General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</c:spPr>
            </c:trendlineLbl>
          </c:trendline>
          <c:xVal>
            <c:numRef>
              <c:f>'acquisition du profil'!$A$52:$A$252</c:f>
              <c:numCache>
                <c:formatCode>General</c:formatCode>
                <c:ptCount val="201"/>
                <c:pt idx="0">
                  <c:v>0.5</c:v>
                </c:pt>
                <c:pt idx="1">
                  <c:v>0.495</c:v>
                </c:pt>
                <c:pt idx="2">
                  <c:v>0.49</c:v>
                </c:pt>
                <c:pt idx="3">
                  <c:v>0.48499999999999999</c:v>
                </c:pt>
                <c:pt idx="4">
                  <c:v>0.48</c:v>
                </c:pt>
                <c:pt idx="5">
                  <c:v>0.47499999999999998</c:v>
                </c:pt>
                <c:pt idx="6">
                  <c:v>0.47</c:v>
                </c:pt>
                <c:pt idx="7">
                  <c:v>0.46500000000000002</c:v>
                </c:pt>
                <c:pt idx="8">
                  <c:v>0.46</c:v>
                </c:pt>
                <c:pt idx="9">
                  <c:v>0.45500000000000002</c:v>
                </c:pt>
                <c:pt idx="10">
                  <c:v>0.45</c:v>
                </c:pt>
                <c:pt idx="11">
                  <c:v>0.44500000000000001</c:v>
                </c:pt>
                <c:pt idx="12">
                  <c:v>0.44</c:v>
                </c:pt>
                <c:pt idx="13">
                  <c:v>0.435</c:v>
                </c:pt>
                <c:pt idx="14">
                  <c:v>0.43</c:v>
                </c:pt>
                <c:pt idx="15">
                  <c:v>0.42499999999999999</c:v>
                </c:pt>
                <c:pt idx="16">
                  <c:v>0.42</c:v>
                </c:pt>
                <c:pt idx="17">
                  <c:v>0.41499999999999998</c:v>
                </c:pt>
                <c:pt idx="18">
                  <c:v>0.41</c:v>
                </c:pt>
                <c:pt idx="19">
                  <c:v>0.40500000000000003</c:v>
                </c:pt>
                <c:pt idx="20">
                  <c:v>0.4</c:v>
                </c:pt>
                <c:pt idx="21">
                  <c:v>0.39500000000000002</c:v>
                </c:pt>
                <c:pt idx="22">
                  <c:v>0.39</c:v>
                </c:pt>
                <c:pt idx="23">
                  <c:v>0.38500000000000001</c:v>
                </c:pt>
                <c:pt idx="24">
                  <c:v>0.38</c:v>
                </c:pt>
                <c:pt idx="25">
                  <c:v>0.375</c:v>
                </c:pt>
                <c:pt idx="26">
                  <c:v>0.37</c:v>
                </c:pt>
                <c:pt idx="27">
                  <c:v>0.36499999999999999</c:v>
                </c:pt>
                <c:pt idx="28">
                  <c:v>0.36</c:v>
                </c:pt>
                <c:pt idx="29">
                  <c:v>0.35499999999999998</c:v>
                </c:pt>
                <c:pt idx="30">
                  <c:v>0.35</c:v>
                </c:pt>
                <c:pt idx="31">
                  <c:v>0.34499999999999997</c:v>
                </c:pt>
                <c:pt idx="32">
                  <c:v>0.34</c:v>
                </c:pt>
                <c:pt idx="33">
                  <c:v>0.33500000000000002</c:v>
                </c:pt>
                <c:pt idx="34">
                  <c:v>0.33</c:v>
                </c:pt>
                <c:pt idx="35">
                  <c:v>0.32500000000000001</c:v>
                </c:pt>
                <c:pt idx="36">
                  <c:v>0.32</c:v>
                </c:pt>
                <c:pt idx="37">
                  <c:v>0.315</c:v>
                </c:pt>
                <c:pt idx="38">
                  <c:v>0.31</c:v>
                </c:pt>
                <c:pt idx="39">
                  <c:v>0.30499999999999999</c:v>
                </c:pt>
                <c:pt idx="40">
                  <c:v>0.3</c:v>
                </c:pt>
                <c:pt idx="41">
                  <c:v>0.29499999999999998</c:v>
                </c:pt>
                <c:pt idx="42">
                  <c:v>0.28999999999999998</c:v>
                </c:pt>
                <c:pt idx="43">
                  <c:v>0.28499999999999998</c:v>
                </c:pt>
                <c:pt idx="44">
                  <c:v>0.28000000000000003</c:v>
                </c:pt>
                <c:pt idx="45">
                  <c:v>0.27500000000000002</c:v>
                </c:pt>
                <c:pt idx="46">
                  <c:v>0.27</c:v>
                </c:pt>
                <c:pt idx="47">
                  <c:v>0.26500000000000001</c:v>
                </c:pt>
                <c:pt idx="48">
                  <c:v>0.26</c:v>
                </c:pt>
                <c:pt idx="49">
                  <c:v>0.255</c:v>
                </c:pt>
                <c:pt idx="50">
                  <c:v>0.25</c:v>
                </c:pt>
                <c:pt idx="51">
                  <c:v>0.245</c:v>
                </c:pt>
                <c:pt idx="52">
                  <c:v>0.24</c:v>
                </c:pt>
                <c:pt idx="53">
                  <c:v>0.23499999999999999</c:v>
                </c:pt>
                <c:pt idx="54">
                  <c:v>0.23</c:v>
                </c:pt>
                <c:pt idx="55">
                  <c:v>0.22500000000000001</c:v>
                </c:pt>
                <c:pt idx="56">
                  <c:v>0.22</c:v>
                </c:pt>
                <c:pt idx="57">
                  <c:v>0.215</c:v>
                </c:pt>
                <c:pt idx="58">
                  <c:v>0.21</c:v>
                </c:pt>
                <c:pt idx="59">
                  <c:v>0.20499999999999999</c:v>
                </c:pt>
                <c:pt idx="60">
                  <c:v>0.2</c:v>
                </c:pt>
                <c:pt idx="61">
                  <c:v>0.19500000000000001</c:v>
                </c:pt>
                <c:pt idx="62">
                  <c:v>0.19</c:v>
                </c:pt>
                <c:pt idx="63">
                  <c:v>0.185</c:v>
                </c:pt>
                <c:pt idx="64">
                  <c:v>0.18</c:v>
                </c:pt>
                <c:pt idx="65">
                  <c:v>0.17499999999999999</c:v>
                </c:pt>
                <c:pt idx="66">
                  <c:v>0.17</c:v>
                </c:pt>
                <c:pt idx="67">
                  <c:v>0.16500000000000001</c:v>
                </c:pt>
                <c:pt idx="68">
                  <c:v>0.16</c:v>
                </c:pt>
                <c:pt idx="69">
                  <c:v>0.155</c:v>
                </c:pt>
                <c:pt idx="70">
                  <c:v>0.15</c:v>
                </c:pt>
                <c:pt idx="71">
                  <c:v>0.14499999999999999</c:v>
                </c:pt>
                <c:pt idx="72">
                  <c:v>0.14000000000000001</c:v>
                </c:pt>
                <c:pt idx="73">
                  <c:v>0.13500000000000001</c:v>
                </c:pt>
                <c:pt idx="74">
                  <c:v>0.13</c:v>
                </c:pt>
                <c:pt idx="75">
                  <c:v>0.125</c:v>
                </c:pt>
                <c:pt idx="76">
                  <c:v>0.12</c:v>
                </c:pt>
                <c:pt idx="77">
                  <c:v>0.115</c:v>
                </c:pt>
                <c:pt idx="78">
                  <c:v>0.11</c:v>
                </c:pt>
                <c:pt idx="79">
                  <c:v>0.105</c:v>
                </c:pt>
                <c:pt idx="80">
                  <c:v>0.1</c:v>
                </c:pt>
                <c:pt idx="81">
                  <c:v>9.5000000000000001E-2</c:v>
                </c:pt>
                <c:pt idx="82">
                  <c:v>0.09</c:v>
                </c:pt>
                <c:pt idx="83">
                  <c:v>8.5000000000000006E-2</c:v>
                </c:pt>
                <c:pt idx="84">
                  <c:v>0.08</c:v>
                </c:pt>
                <c:pt idx="85">
                  <c:v>7.4999999999999997E-2</c:v>
                </c:pt>
                <c:pt idx="86">
                  <c:v>7.0000000000000007E-2</c:v>
                </c:pt>
                <c:pt idx="87">
                  <c:v>6.5000000000000002E-2</c:v>
                </c:pt>
                <c:pt idx="88">
                  <c:v>0.06</c:v>
                </c:pt>
                <c:pt idx="89">
                  <c:v>5.5E-2</c:v>
                </c:pt>
                <c:pt idx="90">
                  <c:v>0.05</c:v>
                </c:pt>
                <c:pt idx="91">
                  <c:v>4.4999999999999998E-2</c:v>
                </c:pt>
                <c:pt idx="92">
                  <c:v>0.04</c:v>
                </c:pt>
                <c:pt idx="93">
                  <c:v>3.5000000000000003E-2</c:v>
                </c:pt>
                <c:pt idx="94">
                  <c:v>0.03</c:v>
                </c:pt>
                <c:pt idx="95">
                  <c:v>2.5000000000000001E-2</c:v>
                </c:pt>
                <c:pt idx="96">
                  <c:v>0.02</c:v>
                </c:pt>
                <c:pt idx="97">
                  <c:v>1.4999999999999999E-2</c:v>
                </c:pt>
                <c:pt idx="98">
                  <c:v>0.01</c:v>
                </c:pt>
                <c:pt idx="99">
                  <c:v>5.0000000000000001E-3</c:v>
                </c:pt>
                <c:pt idx="100">
                  <c:v>0</c:v>
                </c:pt>
                <c:pt idx="101">
                  <c:v>-5.0000000000000001E-3</c:v>
                </c:pt>
                <c:pt idx="102">
                  <c:v>-0.01</c:v>
                </c:pt>
                <c:pt idx="103">
                  <c:v>-1.4999999999999999E-2</c:v>
                </c:pt>
                <c:pt idx="104">
                  <c:v>-0.02</c:v>
                </c:pt>
                <c:pt idx="105">
                  <c:v>-2.5000000000000001E-2</c:v>
                </c:pt>
                <c:pt idx="106">
                  <c:v>-0.03</c:v>
                </c:pt>
                <c:pt idx="107">
                  <c:v>-3.5000000000000003E-2</c:v>
                </c:pt>
                <c:pt idx="108">
                  <c:v>-0.04</c:v>
                </c:pt>
                <c:pt idx="109">
                  <c:v>-4.4999999999999998E-2</c:v>
                </c:pt>
                <c:pt idx="110">
                  <c:v>-0.05</c:v>
                </c:pt>
                <c:pt idx="111">
                  <c:v>-5.5E-2</c:v>
                </c:pt>
                <c:pt idx="112">
                  <c:v>-6.0000000000000102E-2</c:v>
                </c:pt>
                <c:pt idx="113">
                  <c:v>-6.5000000000000904E-2</c:v>
                </c:pt>
                <c:pt idx="114">
                  <c:v>-7.0000000000001006E-2</c:v>
                </c:pt>
                <c:pt idx="115">
                  <c:v>-7.5000000000000996E-2</c:v>
                </c:pt>
                <c:pt idx="116">
                  <c:v>-8.0000000000001001E-2</c:v>
                </c:pt>
                <c:pt idx="117">
                  <c:v>-8.5000000000001005E-2</c:v>
                </c:pt>
                <c:pt idx="118">
                  <c:v>-9.0000000000000996E-2</c:v>
                </c:pt>
                <c:pt idx="119">
                  <c:v>-9.5000000000001E-2</c:v>
                </c:pt>
                <c:pt idx="120">
                  <c:v>-0.100000000000001</c:v>
                </c:pt>
                <c:pt idx="121">
                  <c:v>-0.105000000000001</c:v>
                </c:pt>
                <c:pt idx="122">
                  <c:v>-0.110000000000001</c:v>
                </c:pt>
                <c:pt idx="123">
                  <c:v>-0.115000000000001</c:v>
                </c:pt>
                <c:pt idx="124">
                  <c:v>-0.12000000000000099</c:v>
                </c:pt>
                <c:pt idx="125">
                  <c:v>-0.125000000000001</c:v>
                </c:pt>
                <c:pt idx="126">
                  <c:v>-0.130000000000001</c:v>
                </c:pt>
                <c:pt idx="127">
                  <c:v>-0.13500000000000101</c:v>
                </c:pt>
                <c:pt idx="128">
                  <c:v>-0.14000000000000101</c:v>
                </c:pt>
                <c:pt idx="129">
                  <c:v>-0.14500000000000099</c:v>
                </c:pt>
                <c:pt idx="130">
                  <c:v>-0.15000000000000099</c:v>
                </c:pt>
                <c:pt idx="131">
                  <c:v>-0.155000000000001</c:v>
                </c:pt>
                <c:pt idx="132">
                  <c:v>-0.160000000000001</c:v>
                </c:pt>
                <c:pt idx="133">
                  <c:v>-0.16500000000000101</c:v>
                </c:pt>
                <c:pt idx="134">
                  <c:v>-0.17000000000000101</c:v>
                </c:pt>
                <c:pt idx="135">
                  <c:v>-0.17500000000000099</c:v>
                </c:pt>
                <c:pt idx="136">
                  <c:v>-0.18000000000000099</c:v>
                </c:pt>
                <c:pt idx="137">
                  <c:v>-0.185000000000001</c:v>
                </c:pt>
                <c:pt idx="138">
                  <c:v>-0.190000000000001</c:v>
                </c:pt>
                <c:pt idx="139">
                  <c:v>-0.19500000000000101</c:v>
                </c:pt>
                <c:pt idx="140">
                  <c:v>-0.20000000000000101</c:v>
                </c:pt>
                <c:pt idx="141">
                  <c:v>-0.20500000000000099</c:v>
                </c:pt>
                <c:pt idx="142">
                  <c:v>-0.21000000000000099</c:v>
                </c:pt>
                <c:pt idx="143">
                  <c:v>-0.215000000000001</c:v>
                </c:pt>
                <c:pt idx="144">
                  <c:v>-0.220000000000001</c:v>
                </c:pt>
                <c:pt idx="145">
                  <c:v>-0.225000000000001</c:v>
                </c:pt>
                <c:pt idx="146">
                  <c:v>-0.23000000000000101</c:v>
                </c:pt>
                <c:pt idx="147">
                  <c:v>-0.23500000000000101</c:v>
                </c:pt>
                <c:pt idx="148">
                  <c:v>-0.24000000000000099</c:v>
                </c:pt>
                <c:pt idx="149">
                  <c:v>-0.24500000000000099</c:v>
                </c:pt>
                <c:pt idx="150">
                  <c:v>-0.250000000000001</c:v>
                </c:pt>
                <c:pt idx="151">
                  <c:v>-0.255000000000001</c:v>
                </c:pt>
                <c:pt idx="152">
                  <c:v>-0.26000000000000101</c:v>
                </c:pt>
                <c:pt idx="153">
                  <c:v>-0.26500000000000101</c:v>
                </c:pt>
                <c:pt idx="154">
                  <c:v>-0.27000000000000102</c:v>
                </c:pt>
                <c:pt idx="155">
                  <c:v>-0.27500000000000102</c:v>
                </c:pt>
                <c:pt idx="156">
                  <c:v>-0.28000000000000103</c:v>
                </c:pt>
                <c:pt idx="157">
                  <c:v>-0.28500000000000097</c:v>
                </c:pt>
                <c:pt idx="158">
                  <c:v>-0.29000000000000098</c:v>
                </c:pt>
                <c:pt idx="159">
                  <c:v>-0.29500000000000098</c:v>
                </c:pt>
                <c:pt idx="160">
                  <c:v>-0.30000000000000099</c:v>
                </c:pt>
                <c:pt idx="161">
                  <c:v>-0.30500000000000099</c:v>
                </c:pt>
                <c:pt idx="162">
                  <c:v>-0.310000000000001</c:v>
                </c:pt>
                <c:pt idx="163">
                  <c:v>-0.315000000000001</c:v>
                </c:pt>
                <c:pt idx="164">
                  <c:v>-0.32000000000000101</c:v>
                </c:pt>
                <c:pt idx="165">
                  <c:v>-0.32500000000000101</c:v>
                </c:pt>
                <c:pt idx="166">
                  <c:v>-0.33000000000000101</c:v>
                </c:pt>
                <c:pt idx="167">
                  <c:v>-0.33500000000000102</c:v>
                </c:pt>
                <c:pt idx="168">
                  <c:v>-0.34000000000000102</c:v>
                </c:pt>
                <c:pt idx="169">
                  <c:v>-0.34500000000000097</c:v>
                </c:pt>
                <c:pt idx="170">
                  <c:v>-0.35000000000000098</c:v>
                </c:pt>
                <c:pt idx="171">
                  <c:v>-0.35500000000000098</c:v>
                </c:pt>
                <c:pt idx="172">
                  <c:v>-0.36000000000000099</c:v>
                </c:pt>
                <c:pt idx="173">
                  <c:v>-0.36500000000000099</c:v>
                </c:pt>
                <c:pt idx="174">
                  <c:v>-0.37000000000000099</c:v>
                </c:pt>
                <c:pt idx="175">
                  <c:v>-0.375000000000001</c:v>
                </c:pt>
                <c:pt idx="176">
                  <c:v>-0.380000000000001</c:v>
                </c:pt>
                <c:pt idx="177">
                  <c:v>-0.38500000000000101</c:v>
                </c:pt>
                <c:pt idx="178">
                  <c:v>-0.39000000000000101</c:v>
                </c:pt>
                <c:pt idx="179">
                  <c:v>-0.39500000000000102</c:v>
                </c:pt>
                <c:pt idx="180">
                  <c:v>-0.40000000000000102</c:v>
                </c:pt>
                <c:pt idx="181">
                  <c:v>-0.40500000000000103</c:v>
                </c:pt>
                <c:pt idx="182">
                  <c:v>-0.41000000000000097</c:v>
                </c:pt>
                <c:pt idx="183">
                  <c:v>-0.41500000000000098</c:v>
                </c:pt>
                <c:pt idx="184">
                  <c:v>-0.42000000000000098</c:v>
                </c:pt>
                <c:pt idx="185">
                  <c:v>-0.42500000000000099</c:v>
                </c:pt>
                <c:pt idx="186">
                  <c:v>-0.43000000000000099</c:v>
                </c:pt>
                <c:pt idx="187">
                  <c:v>-0.435000000000001</c:v>
                </c:pt>
                <c:pt idx="188">
                  <c:v>-0.440000000000001</c:v>
                </c:pt>
                <c:pt idx="189">
                  <c:v>-0.44500000000000101</c:v>
                </c:pt>
                <c:pt idx="190">
                  <c:v>-0.45000000000000101</c:v>
                </c:pt>
                <c:pt idx="191">
                  <c:v>-0.45500000000000101</c:v>
                </c:pt>
                <c:pt idx="192">
                  <c:v>-0.46000000000000102</c:v>
                </c:pt>
                <c:pt idx="193">
                  <c:v>-0.46500000000000102</c:v>
                </c:pt>
                <c:pt idx="194">
                  <c:v>-0.47000000000000097</c:v>
                </c:pt>
                <c:pt idx="195">
                  <c:v>-0.47500000000000098</c:v>
                </c:pt>
                <c:pt idx="196">
                  <c:v>-0.48000000000000098</c:v>
                </c:pt>
                <c:pt idx="197">
                  <c:v>-0.48500000000000099</c:v>
                </c:pt>
                <c:pt idx="198">
                  <c:v>-0.49000000000000099</c:v>
                </c:pt>
                <c:pt idx="199">
                  <c:v>-0.49500000000000099</c:v>
                </c:pt>
                <c:pt idx="200">
                  <c:v>-0.5</c:v>
                </c:pt>
              </c:numCache>
            </c:numRef>
          </c:xVal>
          <c:yVal>
            <c:numRef>
              <c:f>'acquisition du profil'!$F$52:$F$252</c:f>
              <c:numCache>
                <c:formatCode>General</c:formatCode>
                <c:ptCount val="201"/>
                <c:pt idx="0">
                  <c:v>6.6406250000004829E-5</c:v>
                </c:pt>
                <c:pt idx="1">
                  <c:v>-1.9543011876860944E-6</c:v>
                </c:pt>
                <c:pt idx="2">
                  <c:v>-8.8296927686250595E-5</c:v>
                </c:pt>
                <c:pt idx="3">
                  <c:v>-1.9019490479377926E-4</c:v>
                </c:pt>
                <c:pt idx="4">
                  <c:v>-3.0533668351999735E-4</c:v>
                </c:pt>
                <c:pt idx="5">
                  <c:v>-4.3152310821532869E-4</c:v>
                </c:pt>
                <c:pt idx="6">
                  <c:v>-5.6666466357625095E-4</c:v>
                </c:pt>
                <c:pt idx="7">
                  <c:v>-7.0877875102736548E-4</c:v>
                </c:pt>
                <c:pt idx="8">
                  <c:v>-8.5598699448000137E-4</c:v>
                </c:pt>
                <c:pt idx="9">
                  <c:v>-1.0065125754673727E-3</c:v>
                </c:pt>
                <c:pt idx="10">
                  <c:v>-1.1586775976562564E-3</c:v>
                </c:pt>
                <c:pt idx="11">
                  <c:v>-1.3109004807353268E-3</c:v>
                </c:pt>
                <c:pt idx="12">
                  <c:v>-1.4616933836799906E-3</c:v>
                </c:pt>
                <c:pt idx="13">
                  <c:v>-1.6096596573937708E-3</c:v>
                </c:pt>
                <c:pt idx="14">
                  <c:v>-1.7534913267262565E-3</c:v>
                </c:pt>
                <c:pt idx="15">
                  <c:v>-1.8919666018676791E-3</c:v>
                </c:pt>
                <c:pt idx="16">
                  <c:v>-2.0239474191200077E-3</c:v>
                </c:pt>
                <c:pt idx="17">
                  <c:v>-2.1483770110445558E-3</c:v>
                </c:pt>
                <c:pt idx="18">
                  <c:v>-2.2642775059862515E-3</c:v>
                </c:pt>
                <c:pt idx="19">
                  <c:v>-2.3707475569743949E-3</c:v>
                </c:pt>
                <c:pt idx="20">
                  <c:v>-2.4669599999999903E-3</c:v>
                </c:pt>
                <c:pt idx="21">
                  <c:v>-2.5521595416697004E-3</c:v>
                </c:pt>
                <c:pt idx="22">
                  <c:v>-2.6256604762362485E-3</c:v>
                </c:pt>
                <c:pt idx="23">
                  <c:v>-2.6868444320054851E-3</c:v>
                </c:pt>
                <c:pt idx="24">
                  <c:v>-2.7351581471200008E-3</c:v>
                </c:pt>
                <c:pt idx="25">
                  <c:v>-2.7701112747192391E-3</c:v>
                </c:pt>
                <c:pt idx="26">
                  <c:v>-2.7912742174762469E-3</c:v>
                </c:pt>
                <c:pt idx="27">
                  <c:v>-2.798275991510956E-3</c:v>
                </c:pt>
                <c:pt idx="28">
                  <c:v>-2.7908021196800005E-3</c:v>
                </c:pt>
                <c:pt idx="29">
                  <c:v>-2.7685925542431447E-3</c:v>
                </c:pt>
                <c:pt idx="30">
                  <c:v>-2.7314396289062522E-3</c:v>
                </c:pt>
                <c:pt idx="31">
                  <c:v>-2.6791860402408003E-3</c:v>
                </c:pt>
                <c:pt idx="32">
                  <c:v>-2.6117228584799992E-3</c:v>
                </c:pt>
                <c:pt idx="33">
                  <c:v>-2.5289875676914285E-3</c:v>
                </c:pt>
                <c:pt idx="34">
                  <c:v>-2.4309621353262503E-3</c:v>
                </c:pt>
                <c:pt idx="35">
                  <c:v>-2.3176711111450206E-3</c:v>
                </c:pt>
                <c:pt idx="36">
                  <c:v>-2.1891797555200036E-3</c:v>
                </c:pt>
                <c:pt idx="37">
                  <c:v>-2.0455921971140843E-3</c:v>
                </c:pt>
                <c:pt idx="38">
                  <c:v>-1.8870496199362482E-3</c:v>
                </c:pt>
                <c:pt idx="39">
                  <c:v>-1.7137284797736109E-3</c:v>
                </c:pt>
                <c:pt idx="40">
                  <c:v>-1.5258387499999977E-3</c:v>
                </c:pt>
                <c:pt idx="41">
                  <c:v>-1.3236221967611109E-3</c:v>
                </c:pt>
                <c:pt idx="42">
                  <c:v>-1.1073506835362484E-3</c:v>
                </c:pt>
                <c:pt idx="43">
                  <c:v>-8.7732450507657656E-4</c:v>
                </c:pt>
                <c:pt idx="44">
                  <c:v>-6.3387075071999824E-4</c:v>
                </c:pt>
                <c:pt idx="45">
                  <c:v>-3.7734169708251997E-4</c:v>
                </c:pt>
                <c:pt idx="46">
                  <c:v>-1.0811323012624788E-4</c:v>
                </c:pt>
                <c:pt idx="47">
                  <c:v>1.7341670339607665E-4</c:v>
                </c:pt>
                <c:pt idx="48">
                  <c:v>4.6682961512000375E-4</c:v>
                </c:pt>
                <c:pt idx="49">
                  <c:v>7.7168796487169997E-4</c:v>
                </c:pt>
                <c:pt idx="50">
                  <c:v>1.0875366210937511E-3</c:v>
                </c:pt>
                <c:pt idx="51">
                  <c:v>1.4139042918943565E-3</c:v>
                </c:pt>
                <c:pt idx="52">
                  <c:v>1.7503049267200022E-3</c:v>
                </c:pt>
                <c:pt idx="53">
                  <c:v>2.0962390886515424E-3</c:v>
                </c:pt>
                <c:pt idx="54">
                  <c:v>2.4511952973237487E-3</c:v>
                </c:pt>
                <c:pt idx="55">
                  <c:v>2.8146513424682634E-3</c:v>
                </c:pt>
                <c:pt idx="56">
                  <c:v>3.1860755680800032E-3</c:v>
                </c:pt>
                <c:pt idx="57">
                  <c:v>3.5649281272070142E-3</c:v>
                </c:pt>
                <c:pt idx="58">
                  <c:v>3.9506622073637518E-3</c:v>
                </c:pt>
                <c:pt idx="59">
                  <c:v>4.3427252265677962E-3</c:v>
                </c:pt>
                <c:pt idx="60">
                  <c:v>4.7405599999999996E-3</c:v>
                </c:pt>
                <c:pt idx="61">
                  <c:v>5.1436058772881092E-3</c:v>
                </c:pt>
                <c:pt idx="62">
                  <c:v>5.551299850413749E-3</c:v>
                </c:pt>
                <c:pt idx="63">
                  <c:v>5.9630776322429531E-3</c:v>
                </c:pt>
                <c:pt idx="64">
                  <c:v>6.3783747056800032E-3</c:v>
                </c:pt>
                <c:pt idx="65">
                  <c:v>6.7966273434448277E-3</c:v>
                </c:pt>
                <c:pt idx="66">
                  <c:v>7.2172735984737512E-3</c:v>
                </c:pt>
                <c:pt idx="67">
                  <c:v>7.6397542649437305E-3</c:v>
                </c:pt>
                <c:pt idx="68">
                  <c:v>8.0635138099200004E-3</c:v>
                </c:pt>
                <c:pt idx="69">
                  <c:v>8.4880012756271706E-3</c:v>
                </c:pt>
                <c:pt idx="70">
                  <c:v>8.9126711523437544E-3</c:v>
                </c:pt>
                <c:pt idx="71">
                  <c:v>9.3369842219201398E-3</c:v>
                </c:pt>
                <c:pt idx="72">
                  <c:v>9.7604083719200034E-3</c:v>
                </c:pt>
                <c:pt idx="73">
                  <c:v>1.0182419380385138E-2</c:v>
                </c:pt>
                <c:pt idx="74">
                  <c:v>1.060250167122375E-2</c:v>
                </c:pt>
                <c:pt idx="75">
                  <c:v>1.1020149040222171E-2</c:v>
                </c:pt>
                <c:pt idx="76">
                  <c:v>1.1434865351680003E-2</c:v>
                </c:pt>
                <c:pt idx="77">
                  <c:v>1.1846165205668731E-2</c:v>
                </c:pt>
                <c:pt idx="78">
                  <c:v>1.2253574575913752E-2</c:v>
                </c:pt>
                <c:pt idx="79">
                  <c:v>1.2656631418299825E-2</c:v>
                </c:pt>
                <c:pt idx="80">
                  <c:v>1.3054886250000002E-2</c:v>
                </c:pt>
                <c:pt idx="81">
                  <c:v>1.3447902699227949E-2</c:v>
                </c:pt>
                <c:pt idx="82">
                  <c:v>1.3835258025613752E-2</c:v>
                </c:pt>
                <c:pt idx="83">
                  <c:v>1.4216543611203105E-2</c:v>
                </c:pt>
                <c:pt idx="84">
                  <c:v>1.4591365422080001E-2</c:v>
                </c:pt>
                <c:pt idx="85">
                  <c:v>1.4959344440612794E-2</c:v>
                </c:pt>
                <c:pt idx="86">
                  <c:v>1.5320117068323752E-2</c:v>
                </c:pt>
                <c:pt idx="87">
                  <c:v>1.5673335499382011E-2</c:v>
                </c:pt>
                <c:pt idx="88">
                  <c:v>1.601866806472E-2</c:v>
                </c:pt>
                <c:pt idx="89">
                  <c:v>1.6355799546773263E-2</c:v>
                </c:pt>
                <c:pt idx="90">
                  <c:v>1.6684431464843746E-2</c:v>
                </c:pt>
                <c:pt idx="91">
                  <c:v>1.7004282331086543E-2</c:v>
                </c:pt>
                <c:pt idx="92">
                  <c:v>1.7315087877120001E-2</c:v>
                </c:pt>
                <c:pt idx="93">
                  <c:v>1.761660125125936E-2</c:v>
                </c:pt>
                <c:pt idx="94">
                  <c:v>1.790859318637375E-2</c:v>
                </c:pt>
                <c:pt idx="95">
                  <c:v>1.81908521383667E-2</c:v>
                </c:pt>
                <c:pt idx="96">
                  <c:v>1.8463184395280004E-2</c:v>
                </c:pt>
                <c:pt idx="97">
                  <c:v>1.8725414157021072E-2</c:v>
                </c:pt>
                <c:pt idx="98">
                  <c:v>1.8977383585713749E-2</c:v>
                </c:pt>
                <c:pt idx="99">
                  <c:v>1.9218952826672485E-2</c:v>
                </c:pt>
                <c:pt idx="100">
                  <c:v>1.9450000000000002E-2</c:v>
                </c:pt>
                <c:pt idx="101">
                  <c:v>1.967042116280842E-2</c:v>
                </c:pt>
                <c:pt idx="102">
                  <c:v>1.988013024206375E-2</c:v>
                </c:pt>
                <c:pt idx="103">
                  <c:v>2.0079058938053892E-2</c:v>
                </c:pt>
                <c:pt idx="104">
                  <c:v>2.026715659848E-2</c:v>
                </c:pt>
                <c:pt idx="105">
                  <c:v>2.0444390063171392E-2</c:v>
                </c:pt>
                <c:pt idx="106">
                  <c:v>2.0610743479423755E-2</c:v>
                </c:pt>
                <c:pt idx="107">
                  <c:v>2.0766218087960919E-2</c:v>
                </c:pt>
                <c:pt idx="108">
                  <c:v>2.0910831979520001E-2</c:v>
                </c:pt>
                <c:pt idx="109">
                  <c:v>2.1044619822059983E-2</c:v>
                </c:pt>
                <c:pt idx="110">
                  <c:v>2.116763255859375E-2</c:v>
                </c:pt>
                <c:pt idx="111">
                  <c:v>2.1279937075643574E-2</c:v>
                </c:pt>
                <c:pt idx="112">
                  <c:v>2.1381615842320005E-2</c:v>
                </c:pt>
                <c:pt idx="113">
                  <c:v>2.1472766520024215E-2</c:v>
                </c:pt>
                <c:pt idx="114">
                  <c:v>2.1553501542773766E-2</c:v>
                </c:pt>
                <c:pt idx="115">
                  <c:v>2.1623947668151868E-2</c:v>
                </c:pt>
                <c:pt idx="116">
                  <c:v>2.1684245498880015E-2</c:v>
                </c:pt>
                <c:pt idx="117">
                  <c:v>2.1734548975014055E-2</c:v>
                </c:pt>
                <c:pt idx="118">
                  <c:v>2.1775024836763756E-2</c:v>
                </c:pt>
                <c:pt idx="119">
                  <c:v>2.1805852057935768E-2</c:v>
                </c:pt>
                <c:pt idx="120">
                  <c:v>2.1827221250000008E-2</c:v>
                </c:pt>
                <c:pt idx="121">
                  <c:v>2.1839334036779515E-2</c:v>
                </c:pt>
                <c:pt idx="122">
                  <c:v>2.1842402399763754E-2</c:v>
                </c:pt>
                <c:pt idx="123">
                  <c:v>2.1836647994045291E-2</c:v>
                </c:pt>
                <c:pt idx="124">
                  <c:v>2.1822301434879999E-2</c:v>
                </c:pt>
                <c:pt idx="125">
                  <c:v>2.1799601554870606E-2</c:v>
                </c:pt>
                <c:pt idx="126">
                  <c:v>2.1768794631773742E-2</c:v>
                </c:pt>
                <c:pt idx="127">
                  <c:v>2.173013358693044E-2</c:v>
                </c:pt>
                <c:pt idx="128">
                  <c:v>2.1683877154319992E-2</c:v>
                </c:pt>
                <c:pt idx="129">
                  <c:v>2.1630289020237312E-2</c:v>
                </c:pt>
                <c:pt idx="130">
                  <c:v>2.156963693359374E-2</c:v>
                </c:pt>
                <c:pt idx="131">
                  <c:v>2.1502191786841221E-2</c:v>
                </c:pt>
                <c:pt idx="132">
                  <c:v>2.1428226667519989E-2</c:v>
                </c:pt>
                <c:pt idx="133">
                  <c:v>2.1348015880429658E-2</c:v>
                </c:pt>
                <c:pt idx="134">
                  <c:v>2.1261833940423733E-2</c:v>
                </c:pt>
                <c:pt idx="135">
                  <c:v>2.1169954535827616E-2</c:v>
                </c:pt>
                <c:pt idx="136">
                  <c:v>2.1072649462479984E-2</c:v>
                </c:pt>
                <c:pt idx="137">
                  <c:v>2.0970187528397619E-2</c:v>
                </c:pt>
                <c:pt idx="138">
                  <c:v>2.0862833429063726E-2</c:v>
                </c:pt>
                <c:pt idx="139">
                  <c:v>2.0750846593339648E-2</c:v>
                </c:pt>
                <c:pt idx="140">
                  <c:v>2.0634479999999979E-2</c:v>
                </c:pt>
                <c:pt idx="141">
                  <c:v>2.0513978964891211E-2</c:v>
                </c:pt>
                <c:pt idx="142">
                  <c:v>2.038957989871373E-2</c:v>
                </c:pt>
                <c:pt idx="143">
                  <c:v>2.02615090354273E-2</c:v>
                </c:pt>
                <c:pt idx="144">
                  <c:v>2.0129981131279971E-2</c:v>
                </c:pt>
                <c:pt idx="145">
                  <c:v>1.9995198134460424E-2</c:v>
                </c:pt>
                <c:pt idx="146">
                  <c:v>1.9857347825373729E-2</c:v>
                </c:pt>
                <c:pt idx="147">
                  <c:v>1.9716602427540583E-2</c:v>
                </c:pt>
                <c:pt idx="148">
                  <c:v>1.9573117189119971E-2</c:v>
                </c:pt>
                <c:pt idx="149">
                  <c:v>1.9427028935055268E-2</c:v>
                </c:pt>
                <c:pt idx="150">
                  <c:v>1.9278454589843723E-2</c:v>
                </c:pt>
                <c:pt idx="151">
                  <c:v>1.9127489670929487E-2</c:v>
                </c:pt>
                <c:pt idx="152">
                  <c:v>1.8974206752719974E-2</c:v>
                </c:pt>
                <c:pt idx="153">
                  <c:v>1.8818653901225731E-2</c:v>
                </c:pt>
                <c:pt idx="154">
                  <c:v>1.8660853079323723E-2</c:v>
                </c:pt>
                <c:pt idx="155">
                  <c:v>1.850079852264401E-2</c:v>
                </c:pt>
                <c:pt idx="156">
                  <c:v>1.8338455086079966E-2</c:v>
                </c:pt>
                <c:pt idx="157">
                  <c:v>1.8173756560921826E-2</c:v>
                </c:pt>
                <c:pt idx="158">
                  <c:v>1.8006603962613721E-2</c:v>
                </c:pt>
                <c:pt idx="159">
                  <c:v>1.7836863789134169E-2</c:v>
                </c:pt>
                <c:pt idx="160">
                  <c:v>1.7664366249999969E-2</c:v>
                </c:pt>
                <c:pt idx="161">
                  <c:v>1.7488903465893539E-2</c:v>
                </c:pt>
                <c:pt idx="162">
                  <c:v>1.7310227638913721E-2</c:v>
                </c:pt>
                <c:pt idx="163">
                  <c:v>1.712804919344995E-2</c:v>
                </c:pt>
                <c:pt idx="164">
                  <c:v>1.6942034887679959E-2</c:v>
                </c:pt>
                <c:pt idx="165">
                  <c:v>1.6751805895690884E-2</c:v>
                </c:pt>
                <c:pt idx="166">
                  <c:v>1.6556935860223713E-2</c:v>
                </c:pt>
                <c:pt idx="167">
                  <c:v>1.6356948916041347E-2</c:v>
                </c:pt>
                <c:pt idx="168">
                  <c:v>1.6151317683919957E-2</c:v>
                </c:pt>
                <c:pt idx="169">
                  <c:v>1.5939461235263845E-2</c:v>
                </c:pt>
                <c:pt idx="170">
                  <c:v>1.5720743027343709E-2</c:v>
                </c:pt>
                <c:pt idx="171">
                  <c:v>1.5494468809158378E-2</c:v>
                </c:pt>
                <c:pt idx="172">
                  <c:v>1.5259884497919953E-2</c:v>
                </c:pt>
                <c:pt idx="173">
                  <c:v>1.5016174026162427E-2</c:v>
                </c:pt>
                <c:pt idx="174">
                  <c:v>1.4762457159473696E-2</c:v>
                </c:pt>
                <c:pt idx="175">
                  <c:v>1.4497787284851023E-2</c:v>
                </c:pt>
                <c:pt idx="176">
                  <c:v>1.422114916967995E-2</c:v>
                </c:pt>
                <c:pt idx="177">
                  <c:v>1.3931456691336642E-2</c:v>
                </c:pt>
                <c:pt idx="178">
                  <c:v>1.3627550537413685E-2</c:v>
                </c:pt>
                <c:pt idx="179">
                  <c:v>1.3308195876569291E-2</c:v>
                </c:pt>
                <c:pt idx="180">
                  <c:v>1.2972079999999931E-2</c:v>
                </c:pt>
                <c:pt idx="181">
                  <c:v>1.2617809933536471E-2</c:v>
                </c:pt>
                <c:pt idx="182">
                  <c:v>1.224391002036368E-2</c:v>
                </c:pt>
                <c:pt idx="183">
                  <c:v>1.1848819474363186E-2</c:v>
                </c:pt>
                <c:pt idx="184">
                  <c:v>1.1430889904079916E-2</c:v>
                </c:pt>
                <c:pt idx="185">
                  <c:v>1.0988382807311927E-2</c:v>
                </c:pt>
                <c:pt idx="186">
                  <c:v>1.051946703632365E-2</c:v>
                </c:pt>
                <c:pt idx="187">
                  <c:v>1.0022216233682699E-2</c:v>
                </c:pt>
                <c:pt idx="188">
                  <c:v>9.494606238719892E-3</c:v>
                </c:pt>
                <c:pt idx="189">
                  <c:v>8.9345124646129925E-3</c:v>
                </c:pt>
                <c:pt idx="190">
                  <c:v>8.3397072460936403E-3</c:v>
                </c:pt>
                <c:pt idx="191">
                  <c:v>7.7078571577778145E-3</c:v>
                </c:pt>
                <c:pt idx="192">
                  <c:v>7.0365203031198687E-3</c:v>
                </c:pt>
                <c:pt idx="193">
                  <c:v>6.3231435739896751E-3</c:v>
                </c:pt>
                <c:pt idx="194">
                  <c:v>5.56505988087359E-3</c:v>
                </c:pt>
                <c:pt idx="195">
                  <c:v>4.7594853536985608E-3</c:v>
                </c:pt>
                <c:pt idx="196">
                  <c:v>3.9035165132798328E-3</c:v>
                </c:pt>
                <c:pt idx="197">
                  <c:v>2.9941274133919778E-3</c:v>
                </c:pt>
                <c:pt idx="198">
                  <c:v>2.0281667534635499E-3</c:v>
                </c:pt>
                <c:pt idx="199">
                  <c:v>1.0023549618949391E-3</c:v>
                </c:pt>
                <c:pt idx="200">
                  <c:v>-8.6718749999999123E-5</c:v>
                </c:pt>
              </c:numCache>
            </c:numRef>
          </c:yVal>
          <c:smooth val="1"/>
        </c:ser>
        <c:axId val="68406272"/>
        <c:axId val="69948160"/>
      </c:scatterChart>
      <c:valAx>
        <c:axId val="68406272"/>
        <c:scaling>
          <c:orientation val="minMax"/>
        </c:scaling>
        <c:axPos val="b"/>
        <c:numFmt formatCode="General" sourceLinked="1"/>
        <c:tickLblPos val="nextTo"/>
        <c:crossAx val="69948160"/>
        <c:crosses val="autoZero"/>
        <c:crossBetween val="midCat"/>
      </c:valAx>
      <c:valAx>
        <c:axId val="69948160"/>
        <c:scaling>
          <c:orientation val="minMax"/>
          <c:max val="0.4"/>
          <c:min val="-0.4"/>
        </c:scaling>
        <c:axPos val="l"/>
        <c:majorGridlines/>
        <c:numFmt formatCode="General" sourceLinked="1"/>
        <c:tickLblPos val="nextTo"/>
        <c:crossAx val="68406272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profil épais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'acquisition du profil'!$H$51</c:f>
              <c:strCache>
                <c:ptCount val="1"/>
                <c:pt idx="0">
                  <c:v>extrados</c:v>
                </c:pt>
              </c:strCache>
            </c:strRef>
          </c:tx>
          <c:marker>
            <c:symbol val="none"/>
          </c:marker>
          <c:xVal>
            <c:numRef>
              <c:f>'acquisition du profil'!$A$52:$A$252</c:f>
              <c:numCache>
                <c:formatCode>General</c:formatCode>
                <c:ptCount val="201"/>
                <c:pt idx="0">
                  <c:v>0.5</c:v>
                </c:pt>
                <c:pt idx="1">
                  <c:v>0.495</c:v>
                </c:pt>
                <c:pt idx="2">
                  <c:v>0.49</c:v>
                </c:pt>
                <c:pt idx="3">
                  <c:v>0.48499999999999999</c:v>
                </c:pt>
                <c:pt idx="4">
                  <c:v>0.48</c:v>
                </c:pt>
                <c:pt idx="5">
                  <c:v>0.47499999999999998</c:v>
                </c:pt>
                <c:pt idx="6">
                  <c:v>0.47</c:v>
                </c:pt>
                <c:pt idx="7">
                  <c:v>0.46500000000000002</c:v>
                </c:pt>
                <c:pt idx="8">
                  <c:v>0.46</c:v>
                </c:pt>
                <c:pt idx="9">
                  <c:v>0.45500000000000002</c:v>
                </c:pt>
                <c:pt idx="10">
                  <c:v>0.45</c:v>
                </c:pt>
                <c:pt idx="11">
                  <c:v>0.44500000000000001</c:v>
                </c:pt>
                <c:pt idx="12">
                  <c:v>0.44</c:v>
                </c:pt>
                <c:pt idx="13">
                  <c:v>0.435</c:v>
                </c:pt>
                <c:pt idx="14">
                  <c:v>0.43</c:v>
                </c:pt>
                <c:pt idx="15">
                  <c:v>0.42499999999999999</c:v>
                </c:pt>
                <c:pt idx="16">
                  <c:v>0.42</c:v>
                </c:pt>
                <c:pt idx="17">
                  <c:v>0.41499999999999998</c:v>
                </c:pt>
                <c:pt idx="18">
                  <c:v>0.41</c:v>
                </c:pt>
                <c:pt idx="19">
                  <c:v>0.40500000000000003</c:v>
                </c:pt>
                <c:pt idx="20">
                  <c:v>0.4</c:v>
                </c:pt>
                <c:pt idx="21">
                  <c:v>0.39500000000000002</c:v>
                </c:pt>
                <c:pt idx="22">
                  <c:v>0.39</c:v>
                </c:pt>
                <c:pt idx="23">
                  <c:v>0.38500000000000001</c:v>
                </c:pt>
                <c:pt idx="24">
                  <c:v>0.38</c:v>
                </c:pt>
                <c:pt idx="25">
                  <c:v>0.375</c:v>
                </c:pt>
                <c:pt idx="26">
                  <c:v>0.37</c:v>
                </c:pt>
                <c:pt idx="27">
                  <c:v>0.36499999999999999</c:v>
                </c:pt>
                <c:pt idx="28">
                  <c:v>0.36</c:v>
                </c:pt>
                <c:pt idx="29">
                  <c:v>0.35499999999999998</c:v>
                </c:pt>
                <c:pt idx="30">
                  <c:v>0.35</c:v>
                </c:pt>
                <c:pt idx="31">
                  <c:v>0.34499999999999997</c:v>
                </c:pt>
                <c:pt idx="32">
                  <c:v>0.34</c:v>
                </c:pt>
                <c:pt idx="33">
                  <c:v>0.33500000000000002</c:v>
                </c:pt>
                <c:pt idx="34">
                  <c:v>0.33</c:v>
                </c:pt>
                <c:pt idx="35">
                  <c:v>0.32500000000000001</c:v>
                </c:pt>
                <c:pt idx="36">
                  <c:v>0.32</c:v>
                </c:pt>
                <c:pt idx="37">
                  <c:v>0.315</c:v>
                </c:pt>
                <c:pt idx="38">
                  <c:v>0.31</c:v>
                </c:pt>
                <c:pt idx="39">
                  <c:v>0.30499999999999999</c:v>
                </c:pt>
                <c:pt idx="40">
                  <c:v>0.3</c:v>
                </c:pt>
                <c:pt idx="41">
                  <c:v>0.29499999999999998</c:v>
                </c:pt>
                <c:pt idx="42">
                  <c:v>0.28999999999999998</c:v>
                </c:pt>
                <c:pt idx="43">
                  <c:v>0.28499999999999998</c:v>
                </c:pt>
                <c:pt idx="44">
                  <c:v>0.28000000000000003</c:v>
                </c:pt>
                <c:pt idx="45">
                  <c:v>0.27500000000000002</c:v>
                </c:pt>
                <c:pt idx="46">
                  <c:v>0.27</c:v>
                </c:pt>
                <c:pt idx="47">
                  <c:v>0.26500000000000001</c:v>
                </c:pt>
                <c:pt idx="48">
                  <c:v>0.26</c:v>
                </c:pt>
                <c:pt idx="49">
                  <c:v>0.255</c:v>
                </c:pt>
                <c:pt idx="50">
                  <c:v>0.25</c:v>
                </c:pt>
                <c:pt idx="51">
                  <c:v>0.245</c:v>
                </c:pt>
                <c:pt idx="52">
                  <c:v>0.24</c:v>
                </c:pt>
                <c:pt idx="53">
                  <c:v>0.23499999999999999</c:v>
                </c:pt>
                <c:pt idx="54">
                  <c:v>0.23</c:v>
                </c:pt>
                <c:pt idx="55">
                  <c:v>0.22500000000000001</c:v>
                </c:pt>
                <c:pt idx="56">
                  <c:v>0.22</c:v>
                </c:pt>
                <c:pt idx="57">
                  <c:v>0.215</c:v>
                </c:pt>
                <c:pt idx="58">
                  <c:v>0.21</c:v>
                </c:pt>
                <c:pt idx="59">
                  <c:v>0.20499999999999999</c:v>
                </c:pt>
                <c:pt idx="60">
                  <c:v>0.2</c:v>
                </c:pt>
                <c:pt idx="61">
                  <c:v>0.19500000000000001</c:v>
                </c:pt>
                <c:pt idx="62">
                  <c:v>0.19</c:v>
                </c:pt>
                <c:pt idx="63">
                  <c:v>0.185</c:v>
                </c:pt>
                <c:pt idx="64">
                  <c:v>0.18</c:v>
                </c:pt>
                <c:pt idx="65">
                  <c:v>0.17499999999999999</c:v>
                </c:pt>
                <c:pt idx="66">
                  <c:v>0.17</c:v>
                </c:pt>
                <c:pt idx="67">
                  <c:v>0.16500000000000001</c:v>
                </c:pt>
                <c:pt idx="68">
                  <c:v>0.16</c:v>
                </c:pt>
                <c:pt idx="69">
                  <c:v>0.155</c:v>
                </c:pt>
                <c:pt idx="70">
                  <c:v>0.15</c:v>
                </c:pt>
                <c:pt idx="71">
                  <c:v>0.14499999999999999</c:v>
                </c:pt>
                <c:pt idx="72">
                  <c:v>0.14000000000000001</c:v>
                </c:pt>
                <c:pt idx="73">
                  <c:v>0.13500000000000001</c:v>
                </c:pt>
                <c:pt idx="74">
                  <c:v>0.13</c:v>
                </c:pt>
                <c:pt idx="75">
                  <c:v>0.125</c:v>
                </c:pt>
                <c:pt idx="76">
                  <c:v>0.12</c:v>
                </c:pt>
                <c:pt idx="77">
                  <c:v>0.115</c:v>
                </c:pt>
                <c:pt idx="78">
                  <c:v>0.11</c:v>
                </c:pt>
                <c:pt idx="79">
                  <c:v>0.105</c:v>
                </c:pt>
                <c:pt idx="80">
                  <c:v>0.1</c:v>
                </c:pt>
                <c:pt idx="81">
                  <c:v>9.5000000000000001E-2</c:v>
                </c:pt>
                <c:pt idx="82">
                  <c:v>0.09</c:v>
                </c:pt>
                <c:pt idx="83">
                  <c:v>8.5000000000000006E-2</c:v>
                </c:pt>
                <c:pt idx="84">
                  <c:v>0.08</c:v>
                </c:pt>
                <c:pt idx="85">
                  <c:v>7.4999999999999997E-2</c:v>
                </c:pt>
                <c:pt idx="86">
                  <c:v>7.0000000000000007E-2</c:v>
                </c:pt>
                <c:pt idx="87">
                  <c:v>6.5000000000000002E-2</c:v>
                </c:pt>
                <c:pt idx="88">
                  <c:v>0.06</c:v>
                </c:pt>
                <c:pt idx="89">
                  <c:v>5.5E-2</c:v>
                </c:pt>
                <c:pt idx="90">
                  <c:v>0.05</c:v>
                </c:pt>
                <c:pt idx="91">
                  <c:v>4.4999999999999998E-2</c:v>
                </c:pt>
                <c:pt idx="92">
                  <c:v>0.04</c:v>
                </c:pt>
                <c:pt idx="93">
                  <c:v>3.5000000000000003E-2</c:v>
                </c:pt>
                <c:pt idx="94">
                  <c:v>0.03</c:v>
                </c:pt>
                <c:pt idx="95">
                  <c:v>2.5000000000000001E-2</c:v>
                </c:pt>
                <c:pt idx="96">
                  <c:v>0.02</c:v>
                </c:pt>
                <c:pt idx="97">
                  <c:v>1.4999999999999999E-2</c:v>
                </c:pt>
                <c:pt idx="98">
                  <c:v>0.01</c:v>
                </c:pt>
                <c:pt idx="99">
                  <c:v>5.0000000000000001E-3</c:v>
                </c:pt>
                <c:pt idx="100">
                  <c:v>0</c:v>
                </c:pt>
                <c:pt idx="101">
                  <c:v>-5.0000000000000001E-3</c:v>
                </c:pt>
                <c:pt idx="102">
                  <c:v>-0.01</c:v>
                </c:pt>
                <c:pt idx="103">
                  <c:v>-1.4999999999999999E-2</c:v>
                </c:pt>
                <c:pt idx="104">
                  <c:v>-0.02</c:v>
                </c:pt>
                <c:pt idx="105">
                  <c:v>-2.5000000000000001E-2</c:v>
                </c:pt>
                <c:pt idx="106">
                  <c:v>-0.03</c:v>
                </c:pt>
                <c:pt idx="107">
                  <c:v>-3.5000000000000003E-2</c:v>
                </c:pt>
                <c:pt idx="108">
                  <c:v>-0.04</c:v>
                </c:pt>
                <c:pt idx="109">
                  <c:v>-4.4999999999999998E-2</c:v>
                </c:pt>
                <c:pt idx="110">
                  <c:v>-0.05</c:v>
                </c:pt>
                <c:pt idx="111">
                  <c:v>-5.5E-2</c:v>
                </c:pt>
                <c:pt idx="112">
                  <c:v>-6.0000000000000102E-2</c:v>
                </c:pt>
                <c:pt idx="113">
                  <c:v>-6.5000000000000904E-2</c:v>
                </c:pt>
                <c:pt idx="114">
                  <c:v>-7.0000000000001006E-2</c:v>
                </c:pt>
                <c:pt idx="115">
                  <c:v>-7.5000000000000996E-2</c:v>
                </c:pt>
                <c:pt idx="116">
                  <c:v>-8.0000000000001001E-2</c:v>
                </c:pt>
                <c:pt idx="117">
                  <c:v>-8.5000000000001005E-2</c:v>
                </c:pt>
                <c:pt idx="118">
                  <c:v>-9.0000000000000996E-2</c:v>
                </c:pt>
                <c:pt idx="119">
                  <c:v>-9.5000000000001E-2</c:v>
                </c:pt>
                <c:pt idx="120">
                  <c:v>-0.100000000000001</c:v>
                </c:pt>
                <c:pt idx="121">
                  <c:v>-0.105000000000001</c:v>
                </c:pt>
                <c:pt idx="122">
                  <c:v>-0.110000000000001</c:v>
                </c:pt>
                <c:pt idx="123">
                  <c:v>-0.115000000000001</c:v>
                </c:pt>
                <c:pt idx="124">
                  <c:v>-0.12000000000000099</c:v>
                </c:pt>
                <c:pt idx="125">
                  <c:v>-0.125000000000001</c:v>
                </c:pt>
                <c:pt idx="126">
                  <c:v>-0.130000000000001</c:v>
                </c:pt>
                <c:pt idx="127">
                  <c:v>-0.13500000000000101</c:v>
                </c:pt>
                <c:pt idx="128">
                  <c:v>-0.14000000000000101</c:v>
                </c:pt>
                <c:pt idx="129">
                  <c:v>-0.14500000000000099</c:v>
                </c:pt>
                <c:pt idx="130">
                  <c:v>-0.15000000000000099</c:v>
                </c:pt>
                <c:pt idx="131">
                  <c:v>-0.155000000000001</c:v>
                </c:pt>
                <c:pt idx="132">
                  <c:v>-0.160000000000001</c:v>
                </c:pt>
                <c:pt idx="133">
                  <c:v>-0.16500000000000101</c:v>
                </c:pt>
                <c:pt idx="134">
                  <c:v>-0.17000000000000101</c:v>
                </c:pt>
                <c:pt idx="135">
                  <c:v>-0.17500000000000099</c:v>
                </c:pt>
                <c:pt idx="136">
                  <c:v>-0.18000000000000099</c:v>
                </c:pt>
                <c:pt idx="137">
                  <c:v>-0.185000000000001</c:v>
                </c:pt>
                <c:pt idx="138">
                  <c:v>-0.190000000000001</c:v>
                </c:pt>
                <c:pt idx="139">
                  <c:v>-0.19500000000000101</c:v>
                </c:pt>
                <c:pt idx="140">
                  <c:v>-0.20000000000000101</c:v>
                </c:pt>
                <c:pt idx="141">
                  <c:v>-0.20500000000000099</c:v>
                </c:pt>
                <c:pt idx="142">
                  <c:v>-0.21000000000000099</c:v>
                </c:pt>
                <c:pt idx="143">
                  <c:v>-0.215000000000001</c:v>
                </c:pt>
                <c:pt idx="144">
                  <c:v>-0.220000000000001</c:v>
                </c:pt>
                <c:pt idx="145">
                  <c:v>-0.225000000000001</c:v>
                </c:pt>
                <c:pt idx="146">
                  <c:v>-0.23000000000000101</c:v>
                </c:pt>
                <c:pt idx="147">
                  <c:v>-0.23500000000000101</c:v>
                </c:pt>
                <c:pt idx="148">
                  <c:v>-0.24000000000000099</c:v>
                </c:pt>
                <c:pt idx="149">
                  <c:v>-0.24500000000000099</c:v>
                </c:pt>
                <c:pt idx="150">
                  <c:v>-0.250000000000001</c:v>
                </c:pt>
                <c:pt idx="151">
                  <c:v>-0.255000000000001</c:v>
                </c:pt>
                <c:pt idx="152">
                  <c:v>-0.26000000000000101</c:v>
                </c:pt>
                <c:pt idx="153">
                  <c:v>-0.26500000000000101</c:v>
                </c:pt>
                <c:pt idx="154">
                  <c:v>-0.27000000000000102</c:v>
                </c:pt>
                <c:pt idx="155">
                  <c:v>-0.27500000000000102</c:v>
                </c:pt>
                <c:pt idx="156">
                  <c:v>-0.28000000000000103</c:v>
                </c:pt>
                <c:pt idx="157">
                  <c:v>-0.28500000000000097</c:v>
                </c:pt>
                <c:pt idx="158">
                  <c:v>-0.29000000000000098</c:v>
                </c:pt>
                <c:pt idx="159">
                  <c:v>-0.29500000000000098</c:v>
                </c:pt>
                <c:pt idx="160">
                  <c:v>-0.30000000000000099</c:v>
                </c:pt>
                <c:pt idx="161">
                  <c:v>-0.30500000000000099</c:v>
                </c:pt>
                <c:pt idx="162">
                  <c:v>-0.310000000000001</c:v>
                </c:pt>
                <c:pt idx="163">
                  <c:v>-0.315000000000001</c:v>
                </c:pt>
                <c:pt idx="164">
                  <c:v>-0.32000000000000101</c:v>
                </c:pt>
                <c:pt idx="165">
                  <c:v>-0.32500000000000101</c:v>
                </c:pt>
                <c:pt idx="166">
                  <c:v>-0.33000000000000101</c:v>
                </c:pt>
                <c:pt idx="167">
                  <c:v>-0.33500000000000102</c:v>
                </c:pt>
                <c:pt idx="168">
                  <c:v>-0.34000000000000102</c:v>
                </c:pt>
                <c:pt idx="169">
                  <c:v>-0.34500000000000097</c:v>
                </c:pt>
                <c:pt idx="170">
                  <c:v>-0.35000000000000098</c:v>
                </c:pt>
                <c:pt idx="171">
                  <c:v>-0.35500000000000098</c:v>
                </c:pt>
                <c:pt idx="172">
                  <c:v>-0.36000000000000099</c:v>
                </c:pt>
                <c:pt idx="173">
                  <c:v>-0.36500000000000099</c:v>
                </c:pt>
                <c:pt idx="174">
                  <c:v>-0.37000000000000099</c:v>
                </c:pt>
                <c:pt idx="175">
                  <c:v>-0.375000000000001</c:v>
                </c:pt>
                <c:pt idx="176">
                  <c:v>-0.380000000000001</c:v>
                </c:pt>
                <c:pt idx="177">
                  <c:v>-0.38500000000000101</c:v>
                </c:pt>
                <c:pt idx="178">
                  <c:v>-0.39000000000000101</c:v>
                </c:pt>
                <c:pt idx="179">
                  <c:v>-0.39500000000000102</c:v>
                </c:pt>
                <c:pt idx="180">
                  <c:v>-0.40000000000000102</c:v>
                </c:pt>
                <c:pt idx="181">
                  <c:v>-0.40500000000000103</c:v>
                </c:pt>
                <c:pt idx="182">
                  <c:v>-0.41000000000000097</c:v>
                </c:pt>
                <c:pt idx="183">
                  <c:v>-0.41500000000000098</c:v>
                </c:pt>
                <c:pt idx="184">
                  <c:v>-0.42000000000000098</c:v>
                </c:pt>
                <c:pt idx="185">
                  <c:v>-0.42500000000000099</c:v>
                </c:pt>
                <c:pt idx="186">
                  <c:v>-0.43000000000000099</c:v>
                </c:pt>
                <c:pt idx="187">
                  <c:v>-0.435000000000001</c:v>
                </c:pt>
                <c:pt idx="188">
                  <c:v>-0.440000000000001</c:v>
                </c:pt>
                <c:pt idx="189">
                  <c:v>-0.44500000000000101</c:v>
                </c:pt>
                <c:pt idx="190">
                  <c:v>-0.45000000000000101</c:v>
                </c:pt>
                <c:pt idx="191">
                  <c:v>-0.45500000000000101</c:v>
                </c:pt>
                <c:pt idx="192">
                  <c:v>-0.46000000000000102</c:v>
                </c:pt>
                <c:pt idx="193">
                  <c:v>-0.46500000000000102</c:v>
                </c:pt>
                <c:pt idx="194">
                  <c:v>-0.47000000000000097</c:v>
                </c:pt>
                <c:pt idx="195">
                  <c:v>-0.47500000000000098</c:v>
                </c:pt>
                <c:pt idx="196">
                  <c:v>-0.48000000000000098</c:v>
                </c:pt>
                <c:pt idx="197">
                  <c:v>-0.48500000000000099</c:v>
                </c:pt>
                <c:pt idx="198">
                  <c:v>-0.49000000000000099</c:v>
                </c:pt>
                <c:pt idx="199">
                  <c:v>-0.49500000000000099</c:v>
                </c:pt>
                <c:pt idx="200">
                  <c:v>-0.5</c:v>
                </c:pt>
              </c:numCache>
            </c:numRef>
          </c:xVal>
          <c:yVal>
            <c:numRef>
              <c:f>'acquisition du profil'!$H$52:$H$252</c:f>
              <c:numCache>
                <c:formatCode>General</c:formatCode>
                <c:ptCount val="201"/>
                <c:pt idx="0">
                  <c:v>-1.8515624999999175E-4</c:v>
                </c:pt>
                <c:pt idx="1">
                  <c:v>3.4928208232459963E-4</c:v>
                </c:pt>
                <c:pt idx="2">
                  <c:v>8.7182278626985084E-4</c:v>
                </c:pt>
                <c:pt idx="3">
                  <c:v>1.3841350366953845E-3</c:v>
                </c:pt>
                <c:pt idx="4">
                  <c:v>1.8877894191104035E-3</c:v>
                </c:pt>
                <c:pt idx="5">
                  <c:v>2.384260724328624E-3</c:v>
                </c:pt>
                <c:pt idx="6">
                  <c:v>2.8749307095406532E-3</c:v>
                </c:pt>
                <c:pt idx="7">
                  <c:v>3.3610908258032493E-3</c:v>
                </c:pt>
                <c:pt idx="8">
                  <c:v>3.8439449119456043E-3</c:v>
                </c:pt>
                <c:pt idx="9">
                  <c:v>4.324611854892791E-3</c:v>
                </c:pt>
                <c:pt idx="10">
                  <c:v>4.8041282164062466E-3</c:v>
                </c:pt>
                <c:pt idx="11">
                  <c:v>5.2834508262412615E-3</c:v>
                </c:pt>
                <c:pt idx="12">
                  <c:v>5.7634593417216079E-3</c:v>
                </c:pt>
                <c:pt idx="13">
                  <c:v>6.2449587737311504E-3</c:v>
                </c:pt>
                <c:pt idx="14">
                  <c:v>6.7286819791226478E-3</c:v>
                </c:pt>
                <c:pt idx="15">
                  <c:v>7.2152921195434601E-3</c:v>
                </c:pt>
                <c:pt idx="16">
                  <c:v>7.7053850866784027E-3</c:v>
                </c:pt>
                <c:pt idx="17">
                  <c:v>8.1994918939096804E-3</c:v>
                </c:pt>
                <c:pt idx="18">
                  <c:v>8.6980810343938487E-3</c:v>
                </c:pt>
                <c:pt idx="19">
                  <c:v>9.2015608055558192E-3</c:v>
                </c:pt>
                <c:pt idx="20">
                  <c:v>9.7102816000000022E-3</c:v>
                </c:pt>
                <c:pt idx="21">
                  <c:v>1.0224538162838394E-2</c:v>
                </c:pt>
                <c:pt idx="22">
                  <c:v>1.0744571815435854E-2</c:v>
                </c:pt>
                <c:pt idx="23">
                  <c:v>1.1270572645572369E-2</c:v>
                </c:pt>
                <c:pt idx="24">
                  <c:v>1.1802681664022398E-2</c:v>
                </c:pt>
                <c:pt idx="25">
                  <c:v>1.2340992927551267E-2</c:v>
                </c:pt>
                <c:pt idx="26">
                  <c:v>1.2885555628328658E-2</c:v>
                </c:pt>
                <c:pt idx="27">
                  <c:v>1.343637614975909E-2</c:v>
                </c:pt>
                <c:pt idx="28">
                  <c:v>1.3993420088729603E-2</c:v>
                </c:pt>
                <c:pt idx="29">
                  <c:v>1.4556614244274325E-2</c:v>
                </c:pt>
                <c:pt idx="30">
                  <c:v>1.5125848572656257E-2</c:v>
                </c:pt>
                <c:pt idx="31">
                  <c:v>1.5700978108865987E-2</c:v>
                </c:pt>
                <c:pt idx="32">
                  <c:v>1.6281824854537601E-2</c:v>
                </c:pt>
                <c:pt idx="33">
                  <c:v>1.6868179632281554E-2</c:v>
                </c:pt>
                <c:pt idx="34">
                  <c:v>1.7459803906434652E-2</c:v>
                </c:pt>
                <c:pt idx="35">
                  <c:v>1.8056431570227047E-2</c:v>
                </c:pt>
                <c:pt idx="36">
                  <c:v>1.8657770699366399E-2</c:v>
                </c:pt>
                <c:pt idx="37">
                  <c:v>1.9263505272038958E-2</c:v>
                </c:pt>
                <c:pt idx="38">
                  <c:v>1.9873296855327856E-2</c:v>
                </c:pt>
                <c:pt idx="39">
                  <c:v>2.0486786258048301E-2</c:v>
                </c:pt>
                <c:pt idx="40">
                  <c:v>2.1103595150000005E-2</c:v>
                </c:pt>
                <c:pt idx="41">
                  <c:v>2.1723327647636549E-2</c:v>
                </c:pt>
                <c:pt idx="42">
                  <c:v>2.2345571866151853E-2</c:v>
                </c:pt>
                <c:pt idx="43">
                  <c:v>2.296990143798372E-2</c:v>
                </c:pt>
                <c:pt idx="44">
                  <c:v>2.35958769977344E-2</c:v>
                </c:pt>
                <c:pt idx="45">
                  <c:v>2.4223047633508299E-2</c:v>
                </c:pt>
                <c:pt idx="46">
                  <c:v>2.4850952304666652E-2</c:v>
                </c:pt>
                <c:pt idx="47">
                  <c:v>2.5479121225999306E-2</c:v>
                </c:pt>
                <c:pt idx="48">
                  <c:v>2.6107077218313603E-2</c:v>
                </c:pt>
                <c:pt idx="49">
                  <c:v>2.6734337025440234E-2</c:v>
                </c:pt>
                <c:pt idx="50">
                  <c:v>2.7360412597656251E-2</c:v>
                </c:pt>
                <c:pt idx="51">
                  <c:v>2.7984812341525077E-2</c:v>
                </c:pt>
                <c:pt idx="52">
                  <c:v>2.8607042336153604E-2</c:v>
                </c:pt>
                <c:pt idx="53">
                  <c:v>2.9226607515866337E-2</c:v>
                </c:pt>
                <c:pt idx="54">
                  <c:v>2.984301281929665E-2</c:v>
                </c:pt>
                <c:pt idx="55">
                  <c:v>3.0455764304895022E-2</c:v>
                </c:pt>
                <c:pt idx="56">
                  <c:v>3.1064370232854403E-2</c:v>
                </c:pt>
                <c:pt idx="57">
                  <c:v>3.1668342113452624E-2</c:v>
                </c:pt>
                <c:pt idx="58">
                  <c:v>3.2267195721811852E-2</c:v>
                </c:pt>
                <c:pt idx="59">
                  <c:v>3.2860452079075141E-2</c:v>
                </c:pt>
                <c:pt idx="60">
                  <c:v>3.34476384E-2</c:v>
                </c:pt>
                <c:pt idx="61">
                  <c:v>3.4028289006969081E-2</c:v>
                </c:pt>
                <c:pt idx="62">
                  <c:v>3.4601946210417851E-2</c:v>
                </c:pt>
                <c:pt idx="63">
                  <c:v>3.5168161155679431E-2</c:v>
                </c:pt>
                <c:pt idx="64">
                  <c:v>3.57264946362464E-2</c:v>
                </c:pt>
                <c:pt idx="65">
                  <c:v>3.627651787344971E-2</c:v>
                </c:pt>
                <c:pt idx="66">
                  <c:v>3.6817813262554649E-2</c:v>
                </c:pt>
                <c:pt idx="67">
                  <c:v>3.73499750852739E-2</c:v>
                </c:pt>
                <c:pt idx="68">
                  <c:v>3.78726101886976E-2</c:v>
                </c:pt>
                <c:pt idx="69">
                  <c:v>3.8385338630640517E-2</c:v>
                </c:pt>
                <c:pt idx="70">
                  <c:v>3.8887794291406257E-2</c:v>
                </c:pt>
                <c:pt idx="71">
                  <c:v>3.9379625451968547E-2</c:v>
                </c:pt>
                <c:pt idx="72">
                  <c:v>3.9860495338569599E-2</c:v>
                </c:pt>
                <c:pt idx="73">
                  <c:v>4.0330082633735498E-2</c:v>
                </c:pt>
                <c:pt idx="74">
                  <c:v>4.0788081953708651E-2</c:v>
                </c:pt>
                <c:pt idx="75">
                  <c:v>4.1234204292297363E-2</c:v>
                </c:pt>
                <c:pt idx="76">
                  <c:v>4.16681774311424E-2</c:v>
                </c:pt>
                <c:pt idx="77">
                  <c:v>4.2089746316400653E-2</c:v>
                </c:pt>
                <c:pt idx="78">
                  <c:v>4.2498673401845856E-2</c:v>
                </c:pt>
                <c:pt idx="79">
                  <c:v>4.2894738958386358E-2</c:v>
                </c:pt>
                <c:pt idx="80">
                  <c:v>4.3277741350000003E-2</c:v>
                </c:pt>
                <c:pt idx="81">
                  <c:v>4.3647497276085981E-2</c:v>
                </c:pt>
                <c:pt idx="82">
                  <c:v>4.4003841980233854E-2</c:v>
                </c:pt>
                <c:pt idx="83">
                  <c:v>4.4346629425409526E-2</c:v>
                </c:pt>
                <c:pt idx="84">
                  <c:v>4.4675732435558405E-2</c:v>
                </c:pt>
                <c:pt idx="85">
                  <c:v>4.4991042803625488E-2</c:v>
                </c:pt>
                <c:pt idx="86">
                  <c:v>4.5292471365992654E-2</c:v>
                </c:pt>
                <c:pt idx="87">
                  <c:v>4.5579948043332874E-2</c:v>
                </c:pt>
                <c:pt idx="88">
                  <c:v>4.5853421847881604E-2</c:v>
                </c:pt>
                <c:pt idx="89">
                  <c:v>4.6112860857125175E-2</c:v>
                </c:pt>
                <c:pt idx="90">
                  <c:v>4.6358252153906251E-2</c:v>
                </c:pt>
                <c:pt idx="91">
                  <c:v>4.6589601732946392E-2</c:v>
                </c:pt>
                <c:pt idx="92">
                  <c:v>4.6806934373785601E-2</c:v>
                </c:pt>
                <c:pt idx="93">
                  <c:v>4.7010293480139034E-2</c:v>
                </c:pt>
                <c:pt idx="94">
                  <c:v>4.7199740885670652E-2</c:v>
                </c:pt>
                <c:pt idx="95">
                  <c:v>4.7375356626184084E-2</c:v>
                </c:pt>
                <c:pt idx="96">
                  <c:v>4.7537238678230405E-2</c:v>
                </c:pt>
                <c:pt idx="97">
                  <c:v>4.7685502664133059E-2</c:v>
                </c:pt>
                <c:pt idx="98">
                  <c:v>4.7820281523429854E-2</c:v>
                </c:pt>
                <c:pt idx="99">
                  <c:v>4.7941725150731952E-2</c:v>
                </c:pt>
                <c:pt idx="100">
                  <c:v>4.8050000000000002E-2</c:v>
                </c:pt>
                <c:pt idx="101">
                  <c:v>4.8145288655237269E-2</c:v>
                </c:pt>
                <c:pt idx="102">
                  <c:v>4.8227789367599846E-2</c:v>
                </c:pt>
                <c:pt idx="103">
                  <c:v>4.8297715558923995E-2</c:v>
                </c:pt>
                <c:pt idx="104">
                  <c:v>4.8355295291670403E-2</c:v>
                </c:pt>
                <c:pt idx="105">
                  <c:v>4.8400770705285645E-2</c:v>
                </c:pt>
                <c:pt idx="106">
                  <c:v>4.843439741898066E-2</c:v>
                </c:pt>
                <c:pt idx="107">
                  <c:v>4.845644390092621E-2</c:v>
                </c:pt>
                <c:pt idx="108">
                  <c:v>4.8467190803865606E-2</c:v>
                </c:pt>
                <c:pt idx="109">
                  <c:v>4.8466930267144208E-2</c:v>
                </c:pt>
                <c:pt idx="110">
                  <c:v>4.8455965185156255E-2</c:v>
                </c:pt>
                <c:pt idx="111">
                  <c:v>4.8434608442208607E-2</c:v>
                </c:pt>
                <c:pt idx="112">
                  <c:v>4.8403182113801603E-2</c:v>
                </c:pt>
                <c:pt idx="113">
                  <c:v>4.8362016634326925E-2</c:v>
                </c:pt>
                <c:pt idx="114">
                  <c:v>4.8311449931182644E-2</c:v>
                </c:pt>
                <c:pt idx="115">
                  <c:v>4.8251826525305158E-2</c:v>
                </c:pt>
                <c:pt idx="116">
                  <c:v>4.8183496598118394E-2</c:v>
                </c:pt>
                <c:pt idx="117">
                  <c:v>4.8106815024899822E-2</c:v>
                </c:pt>
                <c:pt idx="118">
                  <c:v>4.8022140374563829E-2</c:v>
                </c:pt>
                <c:pt idx="119">
                  <c:v>4.7929833875861902E-2</c:v>
                </c:pt>
                <c:pt idx="120">
                  <c:v>4.7830258349999981E-2</c:v>
                </c:pt>
                <c:pt idx="121">
                  <c:v>4.7723777109672905E-2</c:v>
                </c:pt>
                <c:pt idx="122">
                  <c:v>4.761075282451583E-2</c:v>
                </c:pt>
                <c:pt idx="123">
                  <c:v>4.7491546352972813E-2</c:v>
                </c:pt>
                <c:pt idx="124">
                  <c:v>4.7366515540582382E-2</c:v>
                </c:pt>
                <c:pt idx="125">
                  <c:v>4.723601398468015E-2</c:v>
                </c:pt>
                <c:pt idx="126">
                  <c:v>4.7100389765518627E-2</c:v>
                </c:pt>
                <c:pt idx="127">
                  <c:v>4.6959984143803903E-2</c:v>
                </c:pt>
                <c:pt idx="128">
                  <c:v>4.6815130224649573E-2</c:v>
                </c:pt>
                <c:pt idx="129">
                  <c:v>4.6666151587947582E-2</c:v>
                </c:pt>
                <c:pt idx="130">
                  <c:v>4.6513360885156223E-2</c:v>
                </c:pt>
                <c:pt idx="131">
                  <c:v>4.6357058402505175E-2</c:v>
                </c:pt>
                <c:pt idx="132">
                  <c:v>4.6197530590617569E-2</c:v>
                </c:pt>
                <c:pt idx="133">
                  <c:v>4.6035048560549185E-2</c:v>
                </c:pt>
                <c:pt idx="134">
                  <c:v>4.5869866546244614E-2</c:v>
                </c:pt>
                <c:pt idx="135">
                  <c:v>4.5702220333410613E-2</c:v>
                </c:pt>
                <c:pt idx="136">
                  <c:v>4.5532325654806374E-2</c:v>
                </c:pt>
                <c:pt idx="137">
                  <c:v>4.5360376551950965E-2</c:v>
                </c:pt>
                <c:pt idx="138">
                  <c:v>4.5186543703247817E-2</c:v>
                </c:pt>
                <c:pt idx="139">
                  <c:v>4.5010972718526235E-2</c:v>
                </c:pt>
                <c:pt idx="140">
                  <c:v>4.4833782399999966E-2</c:v>
                </c:pt>
                <c:pt idx="141">
                  <c:v>4.4655062969642917E-2</c:v>
                </c:pt>
                <c:pt idx="142">
                  <c:v>4.4474874262981814E-2</c:v>
                </c:pt>
                <c:pt idx="143">
                  <c:v>4.4293243889306028E-2</c:v>
                </c:pt>
                <c:pt idx="144">
                  <c:v>4.4110165358294366E-2</c:v>
                </c:pt>
                <c:pt idx="145">
                  <c:v>4.3925596173059051E-2</c:v>
                </c:pt>
                <c:pt idx="146">
                  <c:v>4.3739455889606621E-2</c:v>
                </c:pt>
                <c:pt idx="147">
                  <c:v>4.3551624142715989E-2</c:v>
                </c:pt>
                <c:pt idx="148">
                  <c:v>4.3361938638233566E-2</c:v>
                </c:pt>
                <c:pt idx="149">
                  <c:v>4.3170193111785354E-2</c:v>
                </c:pt>
                <c:pt idx="150">
                  <c:v>4.2976135253906214E-2</c:v>
                </c:pt>
                <c:pt idx="151">
                  <c:v>4.2779464601586131E-2</c:v>
                </c:pt>
                <c:pt idx="152">
                  <c:v>4.2579830396233559E-2</c:v>
                </c:pt>
                <c:pt idx="153">
                  <c:v>4.237682940805583E-2</c:v>
                </c:pt>
                <c:pt idx="154">
                  <c:v>4.2170003726856614E-2</c:v>
                </c:pt>
                <c:pt idx="155">
                  <c:v>4.1958838519250446E-2</c:v>
                </c:pt>
                <c:pt idx="156">
                  <c:v>4.1742759752294356E-2</c:v>
                </c:pt>
                <c:pt idx="157">
                  <c:v>4.1521131883536483E-2</c:v>
                </c:pt>
                <c:pt idx="158">
                  <c:v>4.1293255517481808E-2</c:v>
                </c:pt>
                <c:pt idx="159">
                  <c:v>4.1058365028474937E-2</c:v>
                </c:pt>
                <c:pt idx="160">
                  <c:v>4.0815626149999951E-2</c:v>
                </c:pt>
                <c:pt idx="161">
                  <c:v>4.0564133530397305E-2</c:v>
                </c:pt>
                <c:pt idx="162">
                  <c:v>4.0302908254997799E-2</c:v>
                </c:pt>
                <c:pt idx="163">
                  <c:v>4.0030895334673598E-2</c:v>
                </c:pt>
                <c:pt idx="164">
                  <c:v>3.9746961160806345E-2</c:v>
                </c:pt>
                <c:pt idx="165">
                  <c:v>3.9449890926672303E-2</c:v>
                </c:pt>
                <c:pt idx="166">
                  <c:v>3.9138386015244588E-2</c:v>
                </c:pt>
                <c:pt idx="167">
                  <c:v>3.8811061353412432E-2</c:v>
                </c:pt>
                <c:pt idx="168">
                  <c:v>3.8466442732617526E-2</c:v>
                </c:pt>
                <c:pt idx="169">
                  <c:v>3.8102964095907473E-2</c:v>
                </c:pt>
                <c:pt idx="170">
                  <c:v>3.771896479140617E-2</c:v>
                </c:pt>
                <c:pt idx="171">
                  <c:v>3.7312686792201441E-2</c:v>
                </c:pt>
                <c:pt idx="172">
                  <c:v>3.6882271882649517E-2</c:v>
                </c:pt>
                <c:pt idx="173">
                  <c:v>3.6425758811096803E-2</c:v>
                </c:pt>
                <c:pt idx="174">
                  <c:v>3.5941080409018548E-2</c:v>
                </c:pt>
                <c:pt idx="175">
                  <c:v>3.5426060676574604E-2</c:v>
                </c:pt>
                <c:pt idx="176">
                  <c:v>3.487841183458229E-2</c:v>
                </c:pt>
                <c:pt idx="177">
                  <c:v>3.429573134290631E-2</c:v>
                </c:pt>
                <c:pt idx="178">
                  <c:v>3.367549888526572E-2</c:v>
                </c:pt>
                <c:pt idx="179">
                  <c:v>3.3015073320457937E-2</c:v>
                </c:pt>
                <c:pt idx="180">
                  <c:v>3.231168959999986E-2</c:v>
                </c:pt>
                <c:pt idx="181">
                  <c:v>3.1562455652185982E-2</c:v>
                </c:pt>
                <c:pt idx="182">
                  <c:v>3.0764349232563694E-2</c:v>
                </c:pt>
                <c:pt idx="183">
                  <c:v>2.9914214740825451E-2</c:v>
                </c:pt>
                <c:pt idx="184">
                  <c:v>2.9008760004118221E-2</c:v>
                </c:pt>
                <c:pt idx="185">
                  <c:v>2.8044553026769826E-2</c:v>
                </c:pt>
                <c:pt idx="186">
                  <c:v>2.7018018706432445E-2</c:v>
                </c:pt>
                <c:pt idx="187">
                  <c:v>2.5925435516643121E-2</c:v>
                </c:pt>
                <c:pt idx="188">
                  <c:v>2.4762932155801366E-2</c:v>
                </c:pt>
                <c:pt idx="189">
                  <c:v>2.3526484162563824E-2</c:v>
                </c:pt>
                <c:pt idx="190">
                  <c:v>2.2211910497655994E-2</c:v>
                </c:pt>
                <c:pt idx="191">
                  <c:v>2.0814870092100941E-2</c:v>
                </c:pt>
                <c:pt idx="192">
                  <c:v>1.9330858361865301E-2</c:v>
                </c:pt>
                <c:pt idx="193">
                  <c:v>1.7755203688921976E-2</c:v>
                </c:pt>
                <c:pt idx="194">
                  <c:v>1.6083063868730308E-2</c:v>
                </c:pt>
                <c:pt idx="195">
                  <c:v>1.430942252413293E-2</c:v>
                </c:pt>
                <c:pt idx="196">
                  <c:v>1.2429085485670023E-2</c:v>
                </c:pt>
                <c:pt idx="197">
                  <c:v>1.0436677138310301E-2</c:v>
                </c:pt>
                <c:pt idx="198">
                  <c:v>8.3266367345994109E-3</c:v>
                </c:pt>
                <c:pt idx="199">
                  <c:v>6.0932146742250955E-3</c:v>
                </c:pt>
                <c:pt idx="200">
                  <c:v>3.7304687500000003E-3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'acquisition du profil'!$I$51</c:f>
              <c:strCache>
                <c:ptCount val="1"/>
                <c:pt idx="0">
                  <c:v>intrados</c:v>
                </c:pt>
              </c:strCache>
            </c:strRef>
          </c:tx>
          <c:marker>
            <c:symbol val="none"/>
          </c:marker>
          <c:xVal>
            <c:numRef>
              <c:f>'acquisition du profil'!$A$52:$A$252</c:f>
              <c:numCache>
                <c:formatCode>General</c:formatCode>
                <c:ptCount val="201"/>
                <c:pt idx="0">
                  <c:v>0.5</c:v>
                </c:pt>
                <c:pt idx="1">
                  <c:v>0.495</c:v>
                </c:pt>
                <c:pt idx="2">
                  <c:v>0.49</c:v>
                </c:pt>
                <c:pt idx="3">
                  <c:v>0.48499999999999999</c:v>
                </c:pt>
                <c:pt idx="4">
                  <c:v>0.48</c:v>
                </c:pt>
                <c:pt idx="5">
                  <c:v>0.47499999999999998</c:v>
                </c:pt>
                <c:pt idx="6">
                  <c:v>0.47</c:v>
                </c:pt>
                <c:pt idx="7">
                  <c:v>0.46500000000000002</c:v>
                </c:pt>
                <c:pt idx="8">
                  <c:v>0.46</c:v>
                </c:pt>
                <c:pt idx="9">
                  <c:v>0.45500000000000002</c:v>
                </c:pt>
                <c:pt idx="10">
                  <c:v>0.45</c:v>
                </c:pt>
                <c:pt idx="11">
                  <c:v>0.44500000000000001</c:v>
                </c:pt>
                <c:pt idx="12">
                  <c:v>0.44</c:v>
                </c:pt>
                <c:pt idx="13">
                  <c:v>0.435</c:v>
                </c:pt>
                <c:pt idx="14">
                  <c:v>0.43</c:v>
                </c:pt>
                <c:pt idx="15">
                  <c:v>0.42499999999999999</c:v>
                </c:pt>
                <c:pt idx="16">
                  <c:v>0.42</c:v>
                </c:pt>
                <c:pt idx="17">
                  <c:v>0.41499999999999998</c:v>
                </c:pt>
                <c:pt idx="18">
                  <c:v>0.41</c:v>
                </c:pt>
                <c:pt idx="19">
                  <c:v>0.40500000000000003</c:v>
                </c:pt>
                <c:pt idx="20">
                  <c:v>0.4</c:v>
                </c:pt>
                <c:pt idx="21">
                  <c:v>0.39500000000000002</c:v>
                </c:pt>
                <c:pt idx="22">
                  <c:v>0.39</c:v>
                </c:pt>
                <c:pt idx="23">
                  <c:v>0.38500000000000001</c:v>
                </c:pt>
                <c:pt idx="24">
                  <c:v>0.38</c:v>
                </c:pt>
                <c:pt idx="25">
                  <c:v>0.375</c:v>
                </c:pt>
                <c:pt idx="26">
                  <c:v>0.37</c:v>
                </c:pt>
                <c:pt idx="27">
                  <c:v>0.36499999999999999</c:v>
                </c:pt>
                <c:pt idx="28">
                  <c:v>0.36</c:v>
                </c:pt>
                <c:pt idx="29">
                  <c:v>0.35499999999999998</c:v>
                </c:pt>
                <c:pt idx="30">
                  <c:v>0.35</c:v>
                </c:pt>
                <c:pt idx="31">
                  <c:v>0.34499999999999997</c:v>
                </c:pt>
                <c:pt idx="32">
                  <c:v>0.34</c:v>
                </c:pt>
                <c:pt idx="33">
                  <c:v>0.33500000000000002</c:v>
                </c:pt>
                <c:pt idx="34">
                  <c:v>0.33</c:v>
                </c:pt>
                <c:pt idx="35">
                  <c:v>0.32500000000000001</c:v>
                </c:pt>
                <c:pt idx="36">
                  <c:v>0.32</c:v>
                </c:pt>
                <c:pt idx="37">
                  <c:v>0.315</c:v>
                </c:pt>
                <c:pt idx="38">
                  <c:v>0.31</c:v>
                </c:pt>
                <c:pt idx="39">
                  <c:v>0.30499999999999999</c:v>
                </c:pt>
                <c:pt idx="40">
                  <c:v>0.3</c:v>
                </c:pt>
                <c:pt idx="41">
                  <c:v>0.29499999999999998</c:v>
                </c:pt>
                <c:pt idx="42">
                  <c:v>0.28999999999999998</c:v>
                </c:pt>
                <c:pt idx="43">
                  <c:v>0.28499999999999998</c:v>
                </c:pt>
                <c:pt idx="44">
                  <c:v>0.28000000000000003</c:v>
                </c:pt>
                <c:pt idx="45">
                  <c:v>0.27500000000000002</c:v>
                </c:pt>
                <c:pt idx="46">
                  <c:v>0.27</c:v>
                </c:pt>
                <c:pt idx="47">
                  <c:v>0.26500000000000001</c:v>
                </c:pt>
                <c:pt idx="48">
                  <c:v>0.26</c:v>
                </c:pt>
                <c:pt idx="49">
                  <c:v>0.255</c:v>
                </c:pt>
                <c:pt idx="50">
                  <c:v>0.25</c:v>
                </c:pt>
                <c:pt idx="51">
                  <c:v>0.245</c:v>
                </c:pt>
                <c:pt idx="52">
                  <c:v>0.24</c:v>
                </c:pt>
                <c:pt idx="53">
                  <c:v>0.23499999999999999</c:v>
                </c:pt>
                <c:pt idx="54">
                  <c:v>0.23</c:v>
                </c:pt>
                <c:pt idx="55">
                  <c:v>0.22500000000000001</c:v>
                </c:pt>
                <c:pt idx="56">
                  <c:v>0.22</c:v>
                </c:pt>
                <c:pt idx="57">
                  <c:v>0.215</c:v>
                </c:pt>
                <c:pt idx="58">
                  <c:v>0.21</c:v>
                </c:pt>
                <c:pt idx="59">
                  <c:v>0.20499999999999999</c:v>
                </c:pt>
                <c:pt idx="60">
                  <c:v>0.2</c:v>
                </c:pt>
                <c:pt idx="61">
                  <c:v>0.19500000000000001</c:v>
                </c:pt>
                <c:pt idx="62">
                  <c:v>0.19</c:v>
                </c:pt>
                <c:pt idx="63">
                  <c:v>0.185</c:v>
                </c:pt>
                <c:pt idx="64">
                  <c:v>0.18</c:v>
                </c:pt>
                <c:pt idx="65">
                  <c:v>0.17499999999999999</c:v>
                </c:pt>
                <c:pt idx="66">
                  <c:v>0.17</c:v>
                </c:pt>
                <c:pt idx="67">
                  <c:v>0.16500000000000001</c:v>
                </c:pt>
                <c:pt idx="68">
                  <c:v>0.16</c:v>
                </c:pt>
                <c:pt idx="69">
                  <c:v>0.155</c:v>
                </c:pt>
                <c:pt idx="70">
                  <c:v>0.15</c:v>
                </c:pt>
                <c:pt idx="71">
                  <c:v>0.14499999999999999</c:v>
                </c:pt>
                <c:pt idx="72">
                  <c:v>0.14000000000000001</c:v>
                </c:pt>
                <c:pt idx="73">
                  <c:v>0.13500000000000001</c:v>
                </c:pt>
                <c:pt idx="74">
                  <c:v>0.13</c:v>
                </c:pt>
                <c:pt idx="75">
                  <c:v>0.125</c:v>
                </c:pt>
                <c:pt idx="76">
                  <c:v>0.12</c:v>
                </c:pt>
                <c:pt idx="77">
                  <c:v>0.115</c:v>
                </c:pt>
                <c:pt idx="78">
                  <c:v>0.11</c:v>
                </c:pt>
                <c:pt idx="79">
                  <c:v>0.105</c:v>
                </c:pt>
                <c:pt idx="80">
                  <c:v>0.1</c:v>
                </c:pt>
                <c:pt idx="81">
                  <c:v>9.5000000000000001E-2</c:v>
                </c:pt>
                <c:pt idx="82">
                  <c:v>0.09</c:v>
                </c:pt>
                <c:pt idx="83">
                  <c:v>8.5000000000000006E-2</c:v>
                </c:pt>
                <c:pt idx="84">
                  <c:v>0.08</c:v>
                </c:pt>
                <c:pt idx="85">
                  <c:v>7.4999999999999997E-2</c:v>
                </c:pt>
                <c:pt idx="86">
                  <c:v>7.0000000000000007E-2</c:v>
                </c:pt>
                <c:pt idx="87">
                  <c:v>6.5000000000000002E-2</c:v>
                </c:pt>
                <c:pt idx="88">
                  <c:v>0.06</c:v>
                </c:pt>
                <c:pt idx="89">
                  <c:v>5.5E-2</c:v>
                </c:pt>
                <c:pt idx="90">
                  <c:v>0.05</c:v>
                </c:pt>
                <c:pt idx="91">
                  <c:v>4.4999999999999998E-2</c:v>
                </c:pt>
                <c:pt idx="92">
                  <c:v>0.04</c:v>
                </c:pt>
                <c:pt idx="93">
                  <c:v>3.5000000000000003E-2</c:v>
                </c:pt>
                <c:pt idx="94">
                  <c:v>0.03</c:v>
                </c:pt>
                <c:pt idx="95">
                  <c:v>2.5000000000000001E-2</c:v>
                </c:pt>
                <c:pt idx="96">
                  <c:v>0.02</c:v>
                </c:pt>
                <c:pt idx="97">
                  <c:v>1.4999999999999999E-2</c:v>
                </c:pt>
                <c:pt idx="98">
                  <c:v>0.01</c:v>
                </c:pt>
                <c:pt idx="99">
                  <c:v>5.0000000000000001E-3</c:v>
                </c:pt>
                <c:pt idx="100">
                  <c:v>0</c:v>
                </c:pt>
                <c:pt idx="101">
                  <c:v>-5.0000000000000001E-3</c:v>
                </c:pt>
                <c:pt idx="102">
                  <c:v>-0.01</c:v>
                </c:pt>
                <c:pt idx="103">
                  <c:v>-1.4999999999999999E-2</c:v>
                </c:pt>
                <c:pt idx="104">
                  <c:v>-0.02</c:v>
                </c:pt>
                <c:pt idx="105">
                  <c:v>-2.5000000000000001E-2</c:v>
                </c:pt>
                <c:pt idx="106">
                  <c:v>-0.03</c:v>
                </c:pt>
                <c:pt idx="107">
                  <c:v>-3.5000000000000003E-2</c:v>
                </c:pt>
                <c:pt idx="108">
                  <c:v>-0.04</c:v>
                </c:pt>
                <c:pt idx="109">
                  <c:v>-4.4999999999999998E-2</c:v>
                </c:pt>
                <c:pt idx="110">
                  <c:v>-0.05</c:v>
                </c:pt>
                <c:pt idx="111">
                  <c:v>-5.5E-2</c:v>
                </c:pt>
                <c:pt idx="112">
                  <c:v>-6.0000000000000102E-2</c:v>
                </c:pt>
                <c:pt idx="113">
                  <c:v>-6.5000000000000904E-2</c:v>
                </c:pt>
                <c:pt idx="114">
                  <c:v>-7.0000000000001006E-2</c:v>
                </c:pt>
                <c:pt idx="115">
                  <c:v>-7.5000000000000996E-2</c:v>
                </c:pt>
                <c:pt idx="116">
                  <c:v>-8.0000000000001001E-2</c:v>
                </c:pt>
                <c:pt idx="117">
                  <c:v>-8.5000000000001005E-2</c:v>
                </c:pt>
                <c:pt idx="118">
                  <c:v>-9.0000000000000996E-2</c:v>
                </c:pt>
                <c:pt idx="119">
                  <c:v>-9.5000000000001E-2</c:v>
                </c:pt>
                <c:pt idx="120">
                  <c:v>-0.100000000000001</c:v>
                </c:pt>
                <c:pt idx="121">
                  <c:v>-0.105000000000001</c:v>
                </c:pt>
                <c:pt idx="122">
                  <c:v>-0.110000000000001</c:v>
                </c:pt>
                <c:pt idx="123">
                  <c:v>-0.115000000000001</c:v>
                </c:pt>
                <c:pt idx="124">
                  <c:v>-0.12000000000000099</c:v>
                </c:pt>
                <c:pt idx="125">
                  <c:v>-0.125000000000001</c:v>
                </c:pt>
                <c:pt idx="126">
                  <c:v>-0.130000000000001</c:v>
                </c:pt>
                <c:pt idx="127">
                  <c:v>-0.13500000000000101</c:v>
                </c:pt>
                <c:pt idx="128">
                  <c:v>-0.14000000000000101</c:v>
                </c:pt>
                <c:pt idx="129">
                  <c:v>-0.14500000000000099</c:v>
                </c:pt>
                <c:pt idx="130">
                  <c:v>-0.15000000000000099</c:v>
                </c:pt>
                <c:pt idx="131">
                  <c:v>-0.155000000000001</c:v>
                </c:pt>
                <c:pt idx="132">
                  <c:v>-0.160000000000001</c:v>
                </c:pt>
                <c:pt idx="133">
                  <c:v>-0.16500000000000101</c:v>
                </c:pt>
                <c:pt idx="134">
                  <c:v>-0.17000000000000101</c:v>
                </c:pt>
                <c:pt idx="135">
                  <c:v>-0.17500000000000099</c:v>
                </c:pt>
                <c:pt idx="136">
                  <c:v>-0.18000000000000099</c:v>
                </c:pt>
                <c:pt idx="137">
                  <c:v>-0.185000000000001</c:v>
                </c:pt>
                <c:pt idx="138">
                  <c:v>-0.190000000000001</c:v>
                </c:pt>
                <c:pt idx="139">
                  <c:v>-0.19500000000000101</c:v>
                </c:pt>
                <c:pt idx="140">
                  <c:v>-0.20000000000000101</c:v>
                </c:pt>
                <c:pt idx="141">
                  <c:v>-0.20500000000000099</c:v>
                </c:pt>
                <c:pt idx="142">
                  <c:v>-0.21000000000000099</c:v>
                </c:pt>
                <c:pt idx="143">
                  <c:v>-0.215000000000001</c:v>
                </c:pt>
                <c:pt idx="144">
                  <c:v>-0.220000000000001</c:v>
                </c:pt>
                <c:pt idx="145">
                  <c:v>-0.225000000000001</c:v>
                </c:pt>
                <c:pt idx="146">
                  <c:v>-0.23000000000000101</c:v>
                </c:pt>
                <c:pt idx="147">
                  <c:v>-0.23500000000000101</c:v>
                </c:pt>
                <c:pt idx="148">
                  <c:v>-0.24000000000000099</c:v>
                </c:pt>
                <c:pt idx="149">
                  <c:v>-0.24500000000000099</c:v>
                </c:pt>
                <c:pt idx="150">
                  <c:v>-0.250000000000001</c:v>
                </c:pt>
                <c:pt idx="151">
                  <c:v>-0.255000000000001</c:v>
                </c:pt>
                <c:pt idx="152">
                  <c:v>-0.26000000000000101</c:v>
                </c:pt>
                <c:pt idx="153">
                  <c:v>-0.26500000000000101</c:v>
                </c:pt>
                <c:pt idx="154">
                  <c:v>-0.27000000000000102</c:v>
                </c:pt>
                <c:pt idx="155">
                  <c:v>-0.27500000000000102</c:v>
                </c:pt>
                <c:pt idx="156">
                  <c:v>-0.28000000000000103</c:v>
                </c:pt>
                <c:pt idx="157">
                  <c:v>-0.28500000000000097</c:v>
                </c:pt>
                <c:pt idx="158">
                  <c:v>-0.29000000000000098</c:v>
                </c:pt>
                <c:pt idx="159">
                  <c:v>-0.29500000000000098</c:v>
                </c:pt>
                <c:pt idx="160">
                  <c:v>-0.30000000000000099</c:v>
                </c:pt>
                <c:pt idx="161">
                  <c:v>-0.30500000000000099</c:v>
                </c:pt>
                <c:pt idx="162">
                  <c:v>-0.310000000000001</c:v>
                </c:pt>
                <c:pt idx="163">
                  <c:v>-0.315000000000001</c:v>
                </c:pt>
                <c:pt idx="164">
                  <c:v>-0.32000000000000101</c:v>
                </c:pt>
                <c:pt idx="165">
                  <c:v>-0.32500000000000101</c:v>
                </c:pt>
                <c:pt idx="166">
                  <c:v>-0.33000000000000101</c:v>
                </c:pt>
                <c:pt idx="167">
                  <c:v>-0.33500000000000102</c:v>
                </c:pt>
                <c:pt idx="168">
                  <c:v>-0.34000000000000102</c:v>
                </c:pt>
                <c:pt idx="169">
                  <c:v>-0.34500000000000097</c:v>
                </c:pt>
                <c:pt idx="170">
                  <c:v>-0.35000000000000098</c:v>
                </c:pt>
                <c:pt idx="171">
                  <c:v>-0.35500000000000098</c:v>
                </c:pt>
                <c:pt idx="172">
                  <c:v>-0.36000000000000099</c:v>
                </c:pt>
                <c:pt idx="173">
                  <c:v>-0.36500000000000099</c:v>
                </c:pt>
                <c:pt idx="174">
                  <c:v>-0.37000000000000099</c:v>
                </c:pt>
                <c:pt idx="175">
                  <c:v>-0.375000000000001</c:v>
                </c:pt>
                <c:pt idx="176">
                  <c:v>-0.380000000000001</c:v>
                </c:pt>
                <c:pt idx="177">
                  <c:v>-0.38500000000000101</c:v>
                </c:pt>
                <c:pt idx="178">
                  <c:v>-0.39000000000000101</c:v>
                </c:pt>
                <c:pt idx="179">
                  <c:v>-0.39500000000000102</c:v>
                </c:pt>
                <c:pt idx="180">
                  <c:v>-0.40000000000000102</c:v>
                </c:pt>
                <c:pt idx="181">
                  <c:v>-0.40500000000000103</c:v>
                </c:pt>
                <c:pt idx="182">
                  <c:v>-0.41000000000000097</c:v>
                </c:pt>
                <c:pt idx="183">
                  <c:v>-0.41500000000000098</c:v>
                </c:pt>
                <c:pt idx="184">
                  <c:v>-0.42000000000000098</c:v>
                </c:pt>
                <c:pt idx="185">
                  <c:v>-0.42500000000000099</c:v>
                </c:pt>
                <c:pt idx="186">
                  <c:v>-0.43000000000000099</c:v>
                </c:pt>
                <c:pt idx="187">
                  <c:v>-0.435000000000001</c:v>
                </c:pt>
                <c:pt idx="188">
                  <c:v>-0.440000000000001</c:v>
                </c:pt>
                <c:pt idx="189">
                  <c:v>-0.44500000000000101</c:v>
                </c:pt>
                <c:pt idx="190">
                  <c:v>-0.45000000000000101</c:v>
                </c:pt>
                <c:pt idx="191">
                  <c:v>-0.45500000000000101</c:v>
                </c:pt>
                <c:pt idx="192">
                  <c:v>-0.46000000000000102</c:v>
                </c:pt>
                <c:pt idx="193">
                  <c:v>-0.46500000000000102</c:v>
                </c:pt>
                <c:pt idx="194">
                  <c:v>-0.47000000000000097</c:v>
                </c:pt>
                <c:pt idx="195">
                  <c:v>-0.47500000000000098</c:v>
                </c:pt>
                <c:pt idx="196">
                  <c:v>-0.48000000000000098</c:v>
                </c:pt>
                <c:pt idx="197">
                  <c:v>-0.48500000000000099</c:v>
                </c:pt>
                <c:pt idx="198">
                  <c:v>-0.49000000000000099</c:v>
                </c:pt>
                <c:pt idx="199">
                  <c:v>-0.49500000000000099</c:v>
                </c:pt>
                <c:pt idx="200">
                  <c:v>-0.5</c:v>
                </c:pt>
              </c:numCache>
            </c:numRef>
          </c:xVal>
          <c:yVal>
            <c:numRef>
              <c:f>'acquisition du profil'!$I$52:$I$252</c:f>
              <c:numCache>
                <c:formatCode>General</c:formatCode>
                <c:ptCount val="201"/>
                <c:pt idx="0">
                  <c:v>1.8515624999999175E-4</c:v>
                </c:pt>
                <c:pt idx="1">
                  <c:v>-3.4928208232459963E-4</c:v>
                </c:pt>
                <c:pt idx="2">
                  <c:v>-8.7182278626985084E-4</c:v>
                </c:pt>
                <c:pt idx="3">
                  <c:v>-1.3841350366953845E-3</c:v>
                </c:pt>
                <c:pt idx="4">
                  <c:v>-1.8877894191104035E-3</c:v>
                </c:pt>
                <c:pt idx="5">
                  <c:v>-2.384260724328624E-3</c:v>
                </c:pt>
                <c:pt idx="6">
                  <c:v>-2.8749307095406532E-3</c:v>
                </c:pt>
                <c:pt idx="7">
                  <c:v>-3.3610908258032493E-3</c:v>
                </c:pt>
                <c:pt idx="8">
                  <c:v>-3.8439449119456043E-3</c:v>
                </c:pt>
                <c:pt idx="9">
                  <c:v>-4.324611854892791E-3</c:v>
                </c:pt>
                <c:pt idx="10">
                  <c:v>-4.8041282164062466E-3</c:v>
                </c:pt>
                <c:pt idx="11">
                  <c:v>-5.2834508262412615E-3</c:v>
                </c:pt>
                <c:pt idx="12">
                  <c:v>-5.7634593417216079E-3</c:v>
                </c:pt>
                <c:pt idx="13">
                  <c:v>-6.2449587737311504E-3</c:v>
                </c:pt>
                <c:pt idx="14">
                  <c:v>-6.7286819791226478E-3</c:v>
                </c:pt>
                <c:pt idx="15">
                  <c:v>-7.2152921195434601E-3</c:v>
                </c:pt>
                <c:pt idx="16">
                  <c:v>-7.7053850866784027E-3</c:v>
                </c:pt>
                <c:pt idx="17">
                  <c:v>-8.1994918939096804E-3</c:v>
                </c:pt>
                <c:pt idx="18">
                  <c:v>-8.6980810343938487E-3</c:v>
                </c:pt>
                <c:pt idx="19">
                  <c:v>-9.2015608055558192E-3</c:v>
                </c:pt>
                <c:pt idx="20">
                  <c:v>-9.7102816000000022E-3</c:v>
                </c:pt>
                <c:pt idx="21">
                  <c:v>-1.0224538162838394E-2</c:v>
                </c:pt>
                <c:pt idx="22">
                  <c:v>-1.0744571815435854E-2</c:v>
                </c:pt>
                <c:pt idx="23">
                  <c:v>-1.1270572645572369E-2</c:v>
                </c:pt>
                <c:pt idx="24">
                  <c:v>-1.1802681664022398E-2</c:v>
                </c:pt>
                <c:pt idx="25">
                  <c:v>-1.2340992927551267E-2</c:v>
                </c:pt>
                <c:pt idx="26">
                  <c:v>-1.2885555628328658E-2</c:v>
                </c:pt>
                <c:pt idx="27">
                  <c:v>-1.343637614975909E-2</c:v>
                </c:pt>
                <c:pt idx="28">
                  <c:v>-1.3993420088729603E-2</c:v>
                </c:pt>
                <c:pt idx="29">
                  <c:v>-1.4556614244274325E-2</c:v>
                </c:pt>
                <c:pt idx="30">
                  <c:v>-1.5125848572656257E-2</c:v>
                </c:pt>
                <c:pt idx="31">
                  <c:v>-1.5700978108865987E-2</c:v>
                </c:pt>
                <c:pt idx="32">
                  <c:v>-1.6281824854537601E-2</c:v>
                </c:pt>
                <c:pt idx="33">
                  <c:v>-1.6868179632281554E-2</c:v>
                </c:pt>
                <c:pt idx="34">
                  <c:v>-1.7459803906434652E-2</c:v>
                </c:pt>
                <c:pt idx="35">
                  <c:v>-1.8056431570227047E-2</c:v>
                </c:pt>
                <c:pt idx="36">
                  <c:v>-1.8657770699366399E-2</c:v>
                </c:pt>
                <c:pt idx="37">
                  <c:v>-1.9263505272038958E-2</c:v>
                </c:pt>
                <c:pt idx="38">
                  <c:v>-1.9873296855327856E-2</c:v>
                </c:pt>
                <c:pt idx="39">
                  <c:v>-2.0486786258048301E-2</c:v>
                </c:pt>
                <c:pt idx="40">
                  <c:v>-2.1103595150000005E-2</c:v>
                </c:pt>
                <c:pt idx="41">
                  <c:v>-2.1723327647636549E-2</c:v>
                </c:pt>
                <c:pt idx="42">
                  <c:v>-2.2345571866151853E-2</c:v>
                </c:pt>
                <c:pt idx="43">
                  <c:v>-2.296990143798372E-2</c:v>
                </c:pt>
                <c:pt idx="44">
                  <c:v>-2.35958769977344E-2</c:v>
                </c:pt>
                <c:pt idx="45">
                  <c:v>-2.4223047633508299E-2</c:v>
                </c:pt>
                <c:pt idx="46">
                  <c:v>-2.4850952304666652E-2</c:v>
                </c:pt>
                <c:pt idx="47">
                  <c:v>-2.5479121225999306E-2</c:v>
                </c:pt>
                <c:pt idx="48">
                  <c:v>-2.6107077218313603E-2</c:v>
                </c:pt>
                <c:pt idx="49">
                  <c:v>-2.6734337025440234E-2</c:v>
                </c:pt>
                <c:pt idx="50">
                  <c:v>-2.7360412597656251E-2</c:v>
                </c:pt>
                <c:pt idx="51">
                  <c:v>-2.7984812341525077E-2</c:v>
                </c:pt>
                <c:pt idx="52">
                  <c:v>-2.8607042336153604E-2</c:v>
                </c:pt>
                <c:pt idx="53">
                  <c:v>-2.9226607515866337E-2</c:v>
                </c:pt>
                <c:pt idx="54">
                  <c:v>-2.984301281929665E-2</c:v>
                </c:pt>
                <c:pt idx="55">
                  <c:v>-3.0455764304895022E-2</c:v>
                </c:pt>
                <c:pt idx="56">
                  <c:v>-3.1064370232854403E-2</c:v>
                </c:pt>
                <c:pt idx="57">
                  <c:v>-3.1668342113452624E-2</c:v>
                </c:pt>
                <c:pt idx="58">
                  <c:v>-3.2267195721811852E-2</c:v>
                </c:pt>
                <c:pt idx="59">
                  <c:v>-3.2860452079075141E-2</c:v>
                </c:pt>
                <c:pt idx="60">
                  <c:v>-3.34476384E-2</c:v>
                </c:pt>
                <c:pt idx="61">
                  <c:v>-3.4028289006969081E-2</c:v>
                </c:pt>
                <c:pt idx="62">
                  <c:v>-3.4601946210417851E-2</c:v>
                </c:pt>
                <c:pt idx="63">
                  <c:v>-3.5168161155679431E-2</c:v>
                </c:pt>
                <c:pt idx="64">
                  <c:v>-3.57264946362464E-2</c:v>
                </c:pt>
                <c:pt idx="65">
                  <c:v>-3.627651787344971E-2</c:v>
                </c:pt>
                <c:pt idx="66">
                  <c:v>-3.6817813262554649E-2</c:v>
                </c:pt>
                <c:pt idx="67">
                  <c:v>-3.73499750852739E-2</c:v>
                </c:pt>
                <c:pt idx="68">
                  <c:v>-3.78726101886976E-2</c:v>
                </c:pt>
                <c:pt idx="69">
                  <c:v>-3.8385338630640517E-2</c:v>
                </c:pt>
                <c:pt idx="70">
                  <c:v>-3.8887794291406257E-2</c:v>
                </c:pt>
                <c:pt idx="71">
                  <c:v>-3.9379625451968547E-2</c:v>
                </c:pt>
                <c:pt idx="72">
                  <c:v>-3.9860495338569599E-2</c:v>
                </c:pt>
                <c:pt idx="73">
                  <c:v>-4.0330082633735498E-2</c:v>
                </c:pt>
                <c:pt idx="74">
                  <c:v>-4.0788081953708651E-2</c:v>
                </c:pt>
                <c:pt idx="75">
                  <c:v>-4.1234204292297363E-2</c:v>
                </c:pt>
                <c:pt idx="76">
                  <c:v>-4.16681774311424E-2</c:v>
                </c:pt>
                <c:pt idx="77">
                  <c:v>-4.2089746316400653E-2</c:v>
                </c:pt>
                <c:pt idx="78">
                  <c:v>-4.2498673401845856E-2</c:v>
                </c:pt>
                <c:pt idx="79">
                  <c:v>-4.2894738958386358E-2</c:v>
                </c:pt>
                <c:pt idx="80">
                  <c:v>-4.3277741350000003E-2</c:v>
                </c:pt>
                <c:pt idx="81">
                  <c:v>-4.3647497276085981E-2</c:v>
                </c:pt>
                <c:pt idx="82">
                  <c:v>-4.4003841980233854E-2</c:v>
                </c:pt>
                <c:pt idx="83">
                  <c:v>-4.4346629425409526E-2</c:v>
                </c:pt>
                <c:pt idx="84">
                  <c:v>-4.4675732435558405E-2</c:v>
                </c:pt>
                <c:pt idx="85">
                  <c:v>-4.4991042803625488E-2</c:v>
                </c:pt>
                <c:pt idx="86">
                  <c:v>-4.5292471365992654E-2</c:v>
                </c:pt>
                <c:pt idx="87">
                  <c:v>-4.5579948043332874E-2</c:v>
                </c:pt>
                <c:pt idx="88">
                  <c:v>-4.5853421847881604E-2</c:v>
                </c:pt>
                <c:pt idx="89">
                  <c:v>-4.6112860857125175E-2</c:v>
                </c:pt>
                <c:pt idx="90">
                  <c:v>-4.6358252153906251E-2</c:v>
                </c:pt>
                <c:pt idx="91">
                  <c:v>-4.6589601732946392E-2</c:v>
                </c:pt>
                <c:pt idx="92">
                  <c:v>-4.6806934373785601E-2</c:v>
                </c:pt>
                <c:pt idx="93">
                  <c:v>-4.7010293480139034E-2</c:v>
                </c:pt>
                <c:pt idx="94">
                  <c:v>-4.7199740885670652E-2</c:v>
                </c:pt>
                <c:pt idx="95">
                  <c:v>-4.7375356626184084E-2</c:v>
                </c:pt>
                <c:pt idx="96">
                  <c:v>-4.7537238678230405E-2</c:v>
                </c:pt>
                <c:pt idx="97">
                  <c:v>-4.7685502664133059E-2</c:v>
                </c:pt>
                <c:pt idx="98">
                  <c:v>-4.7820281523429854E-2</c:v>
                </c:pt>
                <c:pt idx="99">
                  <c:v>-4.7941725150731952E-2</c:v>
                </c:pt>
                <c:pt idx="100">
                  <c:v>-4.8050000000000002E-2</c:v>
                </c:pt>
                <c:pt idx="101">
                  <c:v>-4.8145288655237269E-2</c:v>
                </c:pt>
                <c:pt idx="102">
                  <c:v>-4.8227789367599846E-2</c:v>
                </c:pt>
                <c:pt idx="103">
                  <c:v>-4.8297715558923995E-2</c:v>
                </c:pt>
                <c:pt idx="104">
                  <c:v>-4.8355295291670403E-2</c:v>
                </c:pt>
                <c:pt idx="105">
                  <c:v>-4.8400770705285645E-2</c:v>
                </c:pt>
                <c:pt idx="106">
                  <c:v>-4.843439741898066E-2</c:v>
                </c:pt>
                <c:pt idx="107">
                  <c:v>-4.845644390092621E-2</c:v>
                </c:pt>
                <c:pt idx="108">
                  <c:v>-4.8467190803865606E-2</c:v>
                </c:pt>
                <c:pt idx="109">
                  <c:v>-4.8466930267144208E-2</c:v>
                </c:pt>
                <c:pt idx="110">
                  <c:v>-4.8455965185156255E-2</c:v>
                </c:pt>
                <c:pt idx="111">
                  <c:v>-4.8434608442208607E-2</c:v>
                </c:pt>
                <c:pt idx="112">
                  <c:v>-4.8403182113801603E-2</c:v>
                </c:pt>
                <c:pt idx="113">
                  <c:v>-4.8362016634326925E-2</c:v>
                </c:pt>
                <c:pt idx="114">
                  <c:v>-4.8311449931182644E-2</c:v>
                </c:pt>
                <c:pt idx="115">
                  <c:v>-4.8251826525305158E-2</c:v>
                </c:pt>
                <c:pt idx="116">
                  <c:v>-4.8183496598118394E-2</c:v>
                </c:pt>
                <c:pt idx="117">
                  <c:v>-4.8106815024899822E-2</c:v>
                </c:pt>
                <c:pt idx="118">
                  <c:v>-4.8022140374563829E-2</c:v>
                </c:pt>
                <c:pt idx="119">
                  <c:v>-4.7929833875861902E-2</c:v>
                </c:pt>
                <c:pt idx="120">
                  <c:v>-4.7830258349999981E-2</c:v>
                </c:pt>
                <c:pt idx="121">
                  <c:v>-4.7723777109672905E-2</c:v>
                </c:pt>
                <c:pt idx="122">
                  <c:v>-4.761075282451583E-2</c:v>
                </c:pt>
                <c:pt idx="123">
                  <c:v>-4.7491546352972813E-2</c:v>
                </c:pt>
                <c:pt idx="124">
                  <c:v>-4.7366515540582382E-2</c:v>
                </c:pt>
                <c:pt idx="125">
                  <c:v>-4.723601398468015E-2</c:v>
                </c:pt>
                <c:pt idx="126">
                  <c:v>-4.7100389765518627E-2</c:v>
                </c:pt>
                <c:pt idx="127">
                  <c:v>-4.6959984143803903E-2</c:v>
                </c:pt>
                <c:pt idx="128">
                  <c:v>-4.6815130224649573E-2</c:v>
                </c:pt>
                <c:pt idx="129">
                  <c:v>-4.6666151587947582E-2</c:v>
                </c:pt>
                <c:pt idx="130">
                  <c:v>-4.6513360885156223E-2</c:v>
                </c:pt>
                <c:pt idx="131">
                  <c:v>-4.6357058402505175E-2</c:v>
                </c:pt>
                <c:pt idx="132">
                  <c:v>-4.6197530590617569E-2</c:v>
                </c:pt>
                <c:pt idx="133">
                  <c:v>-4.6035048560549185E-2</c:v>
                </c:pt>
                <c:pt idx="134">
                  <c:v>-4.5869866546244614E-2</c:v>
                </c:pt>
                <c:pt idx="135">
                  <c:v>-4.5702220333410613E-2</c:v>
                </c:pt>
                <c:pt idx="136">
                  <c:v>-4.5532325654806374E-2</c:v>
                </c:pt>
                <c:pt idx="137">
                  <c:v>-4.5360376551950965E-2</c:v>
                </c:pt>
                <c:pt idx="138">
                  <c:v>-4.5186543703247817E-2</c:v>
                </c:pt>
                <c:pt idx="139">
                  <c:v>-4.5010972718526235E-2</c:v>
                </c:pt>
                <c:pt idx="140">
                  <c:v>-4.4833782399999966E-2</c:v>
                </c:pt>
                <c:pt idx="141">
                  <c:v>-4.4655062969642917E-2</c:v>
                </c:pt>
                <c:pt idx="142">
                  <c:v>-4.4474874262981814E-2</c:v>
                </c:pt>
                <c:pt idx="143">
                  <c:v>-4.4293243889306028E-2</c:v>
                </c:pt>
                <c:pt idx="144">
                  <c:v>-4.4110165358294366E-2</c:v>
                </c:pt>
                <c:pt idx="145">
                  <c:v>-4.3925596173059051E-2</c:v>
                </c:pt>
                <c:pt idx="146">
                  <c:v>-4.3739455889606621E-2</c:v>
                </c:pt>
                <c:pt idx="147">
                  <c:v>-4.3551624142715989E-2</c:v>
                </c:pt>
                <c:pt idx="148">
                  <c:v>-4.3361938638233566E-2</c:v>
                </c:pt>
                <c:pt idx="149">
                  <c:v>-4.3170193111785354E-2</c:v>
                </c:pt>
                <c:pt idx="150">
                  <c:v>-4.2976135253906214E-2</c:v>
                </c:pt>
                <c:pt idx="151">
                  <c:v>-4.2779464601586131E-2</c:v>
                </c:pt>
                <c:pt idx="152">
                  <c:v>-4.2579830396233559E-2</c:v>
                </c:pt>
                <c:pt idx="153">
                  <c:v>-4.237682940805583E-2</c:v>
                </c:pt>
                <c:pt idx="154">
                  <c:v>-4.2170003726856614E-2</c:v>
                </c:pt>
                <c:pt idx="155">
                  <c:v>-4.1958838519250446E-2</c:v>
                </c:pt>
                <c:pt idx="156">
                  <c:v>-4.1742759752294356E-2</c:v>
                </c:pt>
                <c:pt idx="157">
                  <c:v>-4.1521131883536483E-2</c:v>
                </c:pt>
                <c:pt idx="158">
                  <c:v>-4.1293255517481808E-2</c:v>
                </c:pt>
                <c:pt idx="159">
                  <c:v>-4.1058365028474937E-2</c:v>
                </c:pt>
                <c:pt idx="160">
                  <c:v>-4.0815626149999951E-2</c:v>
                </c:pt>
                <c:pt idx="161">
                  <c:v>-4.0564133530397305E-2</c:v>
                </c:pt>
                <c:pt idx="162">
                  <c:v>-4.0302908254997799E-2</c:v>
                </c:pt>
                <c:pt idx="163">
                  <c:v>-4.0030895334673598E-2</c:v>
                </c:pt>
                <c:pt idx="164">
                  <c:v>-3.9746961160806345E-2</c:v>
                </c:pt>
                <c:pt idx="165">
                  <c:v>-3.9449890926672303E-2</c:v>
                </c:pt>
                <c:pt idx="166">
                  <c:v>-3.9138386015244588E-2</c:v>
                </c:pt>
                <c:pt idx="167">
                  <c:v>-3.8811061353412432E-2</c:v>
                </c:pt>
                <c:pt idx="168">
                  <c:v>-3.8466442732617526E-2</c:v>
                </c:pt>
                <c:pt idx="169">
                  <c:v>-3.8102964095907473E-2</c:v>
                </c:pt>
                <c:pt idx="170">
                  <c:v>-3.771896479140617E-2</c:v>
                </c:pt>
                <c:pt idx="171">
                  <c:v>-3.7312686792201441E-2</c:v>
                </c:pt>
                <c:pt idx="172">
                  <c:v>-3.6882271882649517E-2</c:v>
                </c:pt>
                <c:pt idx="173">
                  <c:v>-3.6425758811096803E-2</c:v>
                </c:pt>
                <c:pt idx="174">
                  <c:v>-3.5941080409018548E-2</c:v>
                </c:pt>
                <c:pt idx="175">
                  <c:v>-3.5426060676574604E-2</c:v>
                </c:pt>
                <c:pt idx="176">
                  <c:v>-3.487841183458229E-2</c:v>
                </c:pt>
                <c:pt idx="177">
                  <c:v>-3.429573134290631E-2</c:v>
                </c:pt>
                <c:pt idx="178">
                  <c:v>-3.367549888526572E-2</c:v>
                </c:pt>
                <c:pt idx="179">
                  <c:v>-3.3015073320457937E-2</c:v>
                </c:pt>
                <c:pt idx="180">
                  <c:v>-3.231168959999986E-2</c:v>
                </c:pt>
                <c:pt idx="181">
                  <c:v>-3.1562455652185982E-2</c:v>
                </c:pt>
                <c:pt idx="182">
                  <c:v>-3.0764349232563694E-2</c:v>
                </c:pt>
                <c:pt idx="183">
                  <c:v>-2.9914214740825451E-2</c:v>
                </c:pt>
                <c:pt idx="184">
                  <c:v>-2.9008760004118221E-2</c:v>
                </c:pt>
                <c:pt idx="185">
                  <c:v>-2.8044553026769826E-2</c:v>
                </c:pt>
                <c:pt idx="186">
                  <c:v>-2.7018018706432445E-2</c:v>
                </c:pt>
                <c:pt idx="187">
                  <c:v>-2.5925435516643121E-2</c:v>
                </c:pt>
                <c:pt idx="188">
                  <c:v>-2.4762932155801366E-2</c:v>
                </c:pt>
                <c:pt idx="189">
                  <c:v>-2.3526484162563824E-2</c:v>
                </c:pt>
                <c:pt idx="190">
                  <c:v>-2.2211910497655994E-2</c:v>
                </c:pt>
                <c:pt idx="191">
                  <c:v>-2.0814870092100941E-2</c:v>
                </c:pt>
                <c:pt idx="192">
                  <c:v>-1.9330858361865301E-2</c:v>
                </c:pt>
                <c:pt idx="193">
                  <c:v>-1.7755203688921976E-2</c:v>
                </c:pt>
                <c:pt idx="194">
                  <c:v>-1.6083063868730308E-2</c:v>
                </c:pt>
                <c:pt idx="195">
                  <c:v>-1.430942252413293E-2</c:v>
                </c:pt>
                <c:pt idx="196">
                  <c:v>-1.2429085485670023E-2</c:v>
                </c:pt>
                <c:pt idx="197">
                  <c:v>-1.0436677138310301E-2</c:v>
                </c:pt>
                <c:pt idx="198">
                  <c:v>-8.3266367345994109E-3</c:v>
                </c:pt>
                <c:pt idx="199">
                  <c:v>-6.0932146742250955E-3</c:v>
                </c:pt>
                <c:pt idx="200">
                  <c:v>-3.7304687500000003E-3</c:v>
                </c:pt>
              </c:numCache>
            </c:numRef>
          </c:yVal>
          <c:smooth val="1"/>
        </c:ser>
        <c:axId val="70301184"/>
        <c:axId val="70302720"/>
      </c:scatterChart>
      <c:valAx>
        <c:axId val="70301184"/>
        <c:scaling>
          <c:orientation val="minMax"/>
        </c:scaling>
        <c:axPos val="b"/>
        <c:numFmt formatCode="General" sourceLinked="1"/>
        <c:majorTickMark val="none"/>
        <c:tickLblPos val="nextTo"/>
        <c:crossAx val="70302720"/>
        <c:crosses val="autoZero"/>
        <c:crossBetween val="midCat"/>
      </c:valAx>
      <c:valAx>
        <c:axId val="70302720"/>
        <c:scaling>
          <c:orientation val="minMax"/>
          <c:max val="0.4"/>
          <c:min val="-0.4"/>
        </c:scaling>
        <c:axPos val="l"/>
        <c:majorGridlines/>
        <c:numFmt formatCode="General" sourceLinked="1"/>
        <c:majorTickMark val="none"/>
        <c:tickLblPos val="nextTo"/>
        <c:crossAx val="70301184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2"/>
  <sheetViews>
    <sheetView topLeftCell="A5" zoomScaleNormal="100" workbookViewId="0">
      <selection activeCell="F21" sqref="F21"/>
    </sheetView>
  </sheetViews>
  <sheetFormatPr baseColWidth="10" defaultRowHeight="15"/>
  <cols>
    <col min="1" max="1" width="7.28515625" customWidth="1"/>
    <col min="2" max="2" width="9.7109375" customWidth="1"/>
    <col min="9" max="11" width="11.42578125" customWidth="1"/>
  </cols>
  <sheetData>
    <row r="1" spans="2:13" ht="15.75" thickBot="1"/>
    <row r="2" spans="2:13" ht="15.75" thickBot="1">
      <c r="B2" s="71" t="s">
        <v>42</v>
      </c>
      <c r="C2" s="72"/>
      <c r="D2" s="73"/>
    </row>
    <row r="3" spans="2:13">
      <c r="B3" s="65" t="s">
        <v>4</v>
      </c>
      <c r="C3" s="76" t="s">
        <v>9</v>
      </c>
      <c r="D3" s="74" t="s">
        <v>10</v>
      </c>
    </row>
    <row r="4" spans="2:13" ht="15.75" thickBot="1">
      <c r="B4" s="68"/>
      <c r="C4" s="77"/>
      <c r="D4" s="75"/>
    </row>
    <row r="5" spans="2:13" ht="15.75" thickBot="1">
      <c r="B5" s="93">
        <v>0.5</v>
      </c>
      <c r="C5" s="98">
        <v>0</v>
      </c>
      <c r="D5" s="38">
        <v>0</v>
      </c>
    </row>
    <row r="6" spans="2:13">
      <c r="B6" s="94">
        <v>0.4</v>
      </c>
      <c r="C6" s="99">
        <v>6.7000000000000002E-3</v>
      </c>
      <c r="D6" s="19">
        <v>-1.0999999999999999E-2</v>
      </c>
      <c r="F6" s="50" t="s">
        <v>13</v>
      </c>
      <c r="G6" s="51"/>
      <c r="H6" s="78" t="s">
        <v>3</v>
      </c>
      <c r="I6" s="78"/>
      <c r="J6" s="78"/>
      <c r="K6" s="78"/>
      <c r="L6" s="78"/>
      <c r="M6" s="79"/>
    </row>
    <row r="7" spans="2:13">
      <c r="B7" s="94">
        <v>0.3</v>
      </c>
      <c r="C7" s="99">
        <v>0.02</v>
      </c>
      <c r="D7" s="19">
        <v>-2.4E-2</v>
      </c>
      <c r="F7" s="6"/>
      <c r="G7" s="2"/>
      <c r="H7" s="2"/>
      <c r="I7" s="2"/>
      <c r="J7" s="2"/>
      <c r="K7" s="2"/>
      <c r="L7" s="2"/>
      <c r="M7" s="7"/>
    </row>
    <row r="8" spans="2:13">
      <c r="B8" s="94">
        <v>0.2</v>
      </c>
      <c r="C8" s="99">
        <v>3.9E-2</v>
      </c>
      <c r="D8" s="19">
        <v>-2.9000000000000001E-2</v>
      </c>
      <c r="F8" s="52" t="s">
        <v>9</v>
      </c>
      <c r="G8" s="53"/>
      <c r="H8" s="46" t="s">
        <v>22</v>
      </c>
      <c r="I8" s="46"/>
      <c r="J8" s="46"/>
      <c r="K8" s="46"/>
      <c r="L8" s="46"/>
      <c r="M8" s="47"/>
    </row>
    <row r="9" spans="2:13" ht="18" thickBot="1">
      <c r="B9" s="94">
        <v>0.1</v>
      </c>
      <c r="C9" s="99">
        <v>5.5E-2</v>
      </c>
      <c r="D9" s="19">
        <v>-2.9000000000000001E-2</v>
      </c>
      <c r="F9" s="54" t="s">
        <v>10</v>
      </c>
      <c r="G9" s="55"/>
      <c r="H9" s="48" t="s">
        <v>23</v>
      </c>
      <c r="I9" s="48"/>
      <c r="J9" s="48"/>
      <c r="K9" s="48"/>
      <c r="L9" s="48"/>
      <c r="M9" s="49"/>
    </row>
    <row r="10" spans="2:13">
      <c r="B10" s="94">
        <v>0</v>
      </c>
      <c r="C10" s="99">
        <v>6.7000000000000004E-2</v>
      </c>
      <c r="D10" s="19">
        <v>-2.8000000000000001E-2</v>
      </c>
      <c r="F10" s="36" t="s">
        <v>15</v>
      </c>
      <c r="G10" s="37">
        <v>6.7500000000000004E-2</v>
      </c>
      <c r="H10" s="38">
        <v>-2.86E-2</v>
      </c>
    </row>
    <row r="11" spans="2:13">
      <c r="B11" s="94">
        <v>-0.1</v>
      </c>
      <c r="C11" s="99">
        <v>7.1999999999999995E-2</v>
      </c>
      <c r="D11" s="19">
        <v>-2.7E-2</v>
      </c>
      <c r="F11" s="4" t="s">
        <v>16</v>
      </c>
      <c r="G11" s="35">
        <v>-6.5500000000000003E-2</v>
      </c>
      <c r="H11" s="19">
        <v>-2.4799999999999999E-2</v>
      </c>
    </row>
    <row r="12" spans="2:13">
      <c r="B12" s="94">
        <v>-0.2</v>
      </c>
      <c r="C12" s="99">
        <v>6.3E-2</v>
      </c>
      <c r="D12" s="19">
        <v>-2.5000000000000001E-2</v>
      </c>
      <c r="F12" s="4" t="s">
        <v>17</v>
      </c>
      <c r="G12" s="35">
        <v>-0.4723</v>
      </c>
      <c r="H12" s="19">
        <v>4.7199999999999999E-2</v>
      </c>
    </row>
    <row r="13" spans="2:13">
      <c r="B13" s="94">
        <v>-0.3</v>
      </c>
      <c r="C13" s="99">
        <v>6.0999999999999999E-2</v>
      </c>
      <c r="D13" s="19">
        <v>-2.3E-2</v>
      </c>
      <c r="F13" s="4" t="s">
        <v>18</v>
      </c>
      <c r="G13" s="35">
        <v>-0.12740000000000001</v>
      </c>
      <c r="H13" s="19">
        <v>0.38069999999999998</v>
      </c>
    </row>
    <row r="14" spans="2:13">
      <c r="B14" s="94">
        <f>0.15-0.5</f>
        <v>-0.35</v>
      </c>
      <c r="C14" s="99">
        <v>5.2999999999999999E-2</v>
      </c>
      <c r="D14" s="19">
        <v>-2.1000000000000001E-2</v>
      </c>
      <c r="F14" s="4" t="s">
        <v>19</v>
      </c>
      <c r="G14" s="35">
        <v>2.2364999999999999</v>
      </c>
      <c r="H14" s="19">
        <v>0.14680000000000001</v>
      </c>
    </row>
    <row r="15" spans="2:13">
      <c r="B15" s="94">
        <f>0.1-0.5</f>
        <v>-0.4</v>
      </c>
      <c r="C15" s="99">
        <v>4.3299999999999998E-2</v>
      </c>
      <c r="D15" s="19">
        <v>-1.7999999999999999E-2</v>
      </c>
      <c r="F15" s="4" t="s">
        <v>20</v>
      </c>
      <c r="G15" s="35">
        <v>1.4974000000000001</v>
      </c>
      <c r="H15" s="19">
        <v>-1.0609</v>
      </c>
    </row>
    <row r="16" spans="2:13" ht="15.75" thickBot="1">
      <c r="B16" s="94">
        <f>0.075-0.5</f>
        <v>-0.42499999999999999</v>
      </c>
      <c r="C16" s="99">
        <v>3.7999999999999999E-2</v>
      </c>
      <c r="D16" s="19">
        <v>-1.6500000000000001E-2</v>
      </c>
      <c r="F16" s="8" t="s">
        <v>21</v>
      </c>
      <c r="G16" s="39">
        <f xml:space="preserve"> -5.5964</f>
        <v>-5.5964</v>
      </c>
      <c r="H16" s="20">
        <v>0.37390000000000001</v>
      </c>
    </row>
    <row r="17" spans="2:4">
      <c r="B17" s="94">
        <f>0.05-0.5</f>
        <v>-0.45</v>
      </c>
      <c r="C17" s="99">
        <v>3.1E-2</v>
      </c>
      <c r="D17" s="19">
        <v>-1.4999999999999999E-2</v>
      </c>
    </row>
    <row r="18" spans="2:4">
      <c r="B18" s="94">
        <f>0.025-0.5</f>
        <v>-0.47499999999999998</v>
      </c>
      <c r="C18" s="99">
        <v>2.1299999999999999E-2</v>
      </c>
      <c r="D18" s="19">
        <v>-1.2E-2</v>
      </c>
    </row>
    <row r="19" spans="2:4">
      <c r="B19" s="94">
        <f>0.0125-0.5</f>
        <v>-0.48749999999999999</v>
      </c>
      <c r="C19" s="99">
        <v>1.4999999999999999E-2</v>
      </c>
      <c r="D19" s="19">
        <v>-9.2999999999999992E-3</v>
      </c>
    </row>
    <row r="20" spans="2:4">
      <c r="B20" s="95">
        <v>-0.5</v>
      </c>
      <c r="C20" s="100">
        <v>0</v>
      </c>
      <c r="D20" s="92">
        <v>0</v>
      </c>
    </row>
    <row r="21" spans="2:4">
      <c r="B21" s="96"/>
      <c r="C21" s="99"/>
      <c r="D21" s="19"/>
    </row>
    <row r="22" spans="2:4">
      <c r="B22" s="96"/>
      <c r="C22" s="99"/>
      <c r="D22" s="19"/>
    </row>
    <row r="23" spans="2:4">
      <c r="B23" s="96"/>
      <c r="C23" s="99"/>
      <c r="D23" s="19"/>
    </row>
    <row r="24" spans="2:4">
      <c r="B24" s="96"/>
      <c r="C24" s="99"/>
      <c r="D24" s="19"/>
    </row>
    <row r="25" spans="2:4">
      <c r="B25" s="96"/>
      <c r="C25" s="99"/>
      <c r="D25" s="19"/>
    </row>
    <row r="26" spans="2:4">
      <c r="B26" s="96"/>
      <c r="C26" s="99"/>
      <c r="D26" s="19"/>
    </row>
    <row r="27" spans="2:4">
      <c r="B27" s="96"/>
      <c r="C27" s="99"/>
      <c r="D27" s="19"/>
    </row>
    <row r="28" spans="2:4">
      <c r="B28" s="96"/>
      <c r="C28" s="99"/>
      <c r="D28" s="19"/>
    </row>
    <row r="29" spans="2:4">
      <c r="B29" s="96"/>
      <c r="C29" s="99"/>
      <c r="D29" s="19"/>
    </row>
    <row r="30" spans="2:4">
      <c r="B30" s="96"/>
      <c r="C30" s="99"/>
      <c r="D30" s="19"/>
    </row>
    <row r="31" spans="2:4">
      <c r="B31" s="96"/>
      <c r="C31" s="99"/>
      <c r="D31" s="19"/>
    </row>
    <row r="32" spans="2:4" ht="15.75" thickBot="1">
      <c r="B32" s="97"/>
      <c r="C32" s="101"/>
      <c r="D32" s="20"/>
    </row>
    <row r="47" spans="1:10" ht="15.75" thickBot="1"/>
    <row r="48" spans="1:10">
      <c r="A48" s="65" t="s">
        <v>40</v>
      </c>
      <c r="B48" s="66"/>
      <c r="C48" s="66"/>
      <c r="D48" s="66"/>
      <c r="E48" s="66"/>
      <c r="F48" s="66"/>
      <c r="G48" s="66"/>
      <c r="H48" s="66"/>
      <c r="I48" s="66"/>
      <c r="J48" s="67"/>
    </row>
    <row r="49" spans="1:10" ht="15.75" thickBot="1">
      <c r="A49" s="68"/>
      <c r="B49" s="69"/>
      <c r="C49" s="69"/>
      <c r="D49" s="69"/>
      <c r="E49" s="69"/>
      <c r="F49" s="69"/>
      <c r="G49" s="69"/>
      <c r="H49" s="69"/>
      <c r="I49" s="69"/>
      <c r="J49" s="70"/>
    </row>
    <row r="50" spans="1:10">
      <c r="A50" s="56" t="s">
        <v>4</v>
      </c>
      <c r="B50" s="62" t="s">
        <v>41</v>
      </c>
      <c r="C50" s="63"/>
      <c r="D50" s="63"/>
      <c r="E50" s="64"/>
      <c r="F50" s="51" t="s">
        <v>11</v>
      </c>
      <c r="G50" s="61"/>
      <c r="H50" s="58" t="s">
        <v>12</v>
      </c>
      <c r="I50" s="59"/>
      <c r="J50" s="60"/>
    </row>
    <row r="51" spans="1:10" ht="15.75" thickBot="1">
      <c r="A51" s="57"/>
      <c r="B51" s="28" t="s">
        <v>9</v>
      </c>
      <c r="C51" s="16" t="s">
        <v>10</v>
      </c>
      <c r="D51" s="26" t="s">
        <v>7</v>
      </c>
      <c r="E51" s="27" t="s">
        <v>8</v>
      </c>
      <c r="F51" s="31" t="s">
        <v>14</v>
      </c>
      <c r="G51" s="34" t="s">
        <v>5</v>
      </c>
      <c r="H51" s="28" t="s">
        <v>9</v>
      </c>
      <c r="I51" s="16" t="s">
        <v>10</v>
      </c>
      <c r="J51" s="29" t="s">
        <v>6</v>
      </c>
    </row>
    <row r="52" spans="1:10">
      <c r="A52" s="24">
        <v>0.5</v>
      </c>
      <c r="B52" s="2">
        <f>(G$16*(A52^6))+(G$15*(A52^5))+(G$14*(A52^4))+(G$13*(A52^3))+(G$12*(A52^2))+(G$11*A52)+G$10</f>
        <v>-1.1874999999998692E-4</v>
      </c>
      <c r="C52" s="2">
        <f>(H$16*(A52^6))+(H$15*(A52^5))+(H$14*(A52^4))+(H$13*(A52^3))+(H$12*(A52^2))+(H$11*A52)+H$10</f>
        <v>2.5156249999999658E-4</v>
      </c>
      <c r="D52" s="1">
        <f>(G$16*6*(A52^5))+(G$15*5*(A52^4))+(G$14*4*(A52^3))+(G$13*3*(A52^2))+(G$12*2*(A52))+(G$11)</f>
        <v>-9.6487500000000115E-2</v>
      </c>
      <c r="E52" s="7">
        <f>(H$16*6*(A52^5))+(H$15*5*(A52^4))+(H$14*4*(A52^3))+(H$13*3*(A52^2))+(H$12*2*(A52))+(H$11)</f>
        <v>0.11989999999999996</v>
      </c>
      <c r="F52" s="6">
        <f t="shared" ref="F52:F115" si="0">(B52+C52)/2</f>
        <v>6.6406250000004829E-5</v>
      </c>
      <c r="G52" s="32">
        <f t="shared" ref="G52:G115" si="1">(D52+E52)/2</f>
        <v>1.1706249999999925E-2</v>
      </c>
      <c r="H52" s="6">
        <f t="shared" ref="H52:H115" si="2">(B52-C52)/2</f>
        <v>-1.8515624999999175E-4</v>
      </c>
      <c r="I52" s="2">
        <f>-H52</f>
        <v>1.8515624999999175E-4</v>
      </c>
      <c r="J52" s="32">
        <f t="shared" ref="J52:J115" si="3">D52-E52</f>
        <v>-0.21638750000000007</v>
      </c>
    </row>
    <row r="53" spans="1:10">
      <c r="A53" s="24">
        <v>0.495</v>
      </c>
      <c r="B53" s="2">
        <f>(G$16*(A53^6))+(G$15*(A53^5))+(G$14*(A53^4))+(G$13*(A53^3))+(G$12*(A53^2))+(G$11*A53)+G$10</f>
        <v>3.4732778113691354E-4</v>
      </c>
      <c r="C53" s="2">
        <f>(H$16*(A53^6))+(H$15*(A53^5))+(H$14*(A53^4))+(H$13*(A53^3))+(H$12*(A53^2))+(H$11*A53)+H$10</f>
        <v>-3.5123638351228573E-4</v>
      </c>
      <c r="D53" s="1">
        <f>(G$16*6*(A53^5))+(G$15*5*(A53^4))+(G$14*4*(A53^3))+(G$13*3*(A53^2))+(G$12*2*(A53))+(G$11)</f>
        <v>-9.0087436931942544E-2</v>
      </c>
      <c r="E53" s="7">
        <f>(H$16*6*(A53^5))+(H$15*5*(A53^4))+(H$14*4*(A53^3))+(H$13*3*(A53^2))+(H$12*2*(A53))+(H$11)</f>
        <v>0.12119374934548933</v>
      </c>
      <c r="F53" s="6">
        <f t="shared" si="0"/>
        <v>-1.9543011876860944E-6</v>
      </c>
      <c r="G53" s="32">
        <f t="shared" si="1"/>
        <v>1.5553156206773396E-2</v>
      </c>
      <c r="H53" s="6">
        <f t="shared" si="2"/>
        <v>3.4928208232459963E-4</v>
      </c>
      <c r="I53" s="2">
        <f t="shared" ref="I53:I116" si="4">-H53</f>
        <v>-3.4928208232459963E-4</v>
      </c>
      <c r="J53" s="32">
        <f t="shared" si="3"/>
        <v>-0.21128118627743186</v>
      </c>
    </row>
    <row r="54" spans="1:10">
      <c r="A54" s="24">
        <v>0.49</v>
      </c>
      <c r="B54" s="2">
        <f>(G$16*(A54^6))+(G$15*(A54^5))+(G$14*(A54^4))+(G$13*(A54^3))+(G$12*(A54^2))+(G$11*A54)+G$10</f>
        <v>7.8352585858360024E-4</v>
      </c>
      <c r="C54" s="2">
        <f>(H$16*(A54^6))+(H$15*(A54^5))+(H$14*(A54^4))+(H$13*(A54^3))+(H$12*(A54^2))+(H$11*A54)+H$10</f>
        <v>-9.6011971395610143E-4</v>
      </c>
      <c r="D54" s="1">
        <f>(G$16*6*(A54^5))+(G$15*5*(A54^4))+(G$14*4*(A54^3))+(G$13*3*(A54^2))+(G$12*2*(A54))+(G$11)</f>
        <v>-8.4528305232160039E-2</v>
      </c>
      <c r="E54" s="7">
        <f>(H$16*6*(A54^5))+(H$15*5*(A54^4))+(H$14*4*(A54^3))+(H$13*3*(A54^2))+(H$12*2*(A54))+(H$11)</f>
        <v>0.12233433111566001</v>
      </c>
      <c r="F54" s="6">
        <f t="shared" si="0"/>
        <v>-8.8296927686250595E-5</v>
      </c>
      <c r="G54" s="32">
        <f t="shared" si="1"/>
        <v>1.8903012941749987E-2</v>
      </c>
      <c r="H54" s="6">
        <f t="shared" si="2"/>
        <v>8.7182278626985084E-4</v>
      </c>
      <c r="I54" s="2">
        <f t="shared" si="4"/>
        <v>-8.7182278626985084E-4</v>
      </c>
      <c r="J54" s="32">
        <f t="shared" si="3"/>
        <v>-0.20686263634782004</v>
      </c>
    </row>
    <row r="55" spans="1:10">
      <c r="A55" s="24">
        <v>0.48499999999999999</v>
      </c>
      <c r="B55" s="2">
        <f>(G$16*(A55^6))+(G$15*(A55^5))+(G$14*(A55^4))+(G$13*(A55^3))+(G$12*(A55^2))+(G$11*A55)+G$10</f>
        <v>1.1939401319016052E-3</v>
      </c>
      <c r="C55" s="2">
        <f>(H$16*(A55^6))+(H$15*(A55^5))+(H$14*(A55^4))+(H$13*(A55^3))+(H$12*(A55^2))+(H$11*A55)+H$10</f>
        <v>-1.5743299414891637E-3</v>
      </c>
      <c r="D55" s="1">
        <f>(G$16*6*(A55^5))+(G$15*5*(A55^4))+(G$14*4*(A55^3))+(G$13*3*(A55^2))+(G$12*2*(A55))+(G$11)</f>
        <v>-7.9766789988277631E-2</v>
      </c>
      <c r="E55" s="7">
        <f>(H$16*6*(A55^5))+(H$15*5*(A55^4))+(H$14*4*(A55^3))+(H$13*3*(A55^2))+(H$12*2*(A55))+(H$11)</f>
        <v>0.12332506107391809</v>
      </c>
      <c r="F55" s="6">
        <f t="shared" si="0"/>
        <v>-1.9019490479377926E-4</v>
      </c>
      <c r="G55" s="32">
        <f t="shared" si="1"/>
        <v>2.1779135542820231E-2</v>
      </c>
      <c r="H55" s="6">
        <f t="shared" si="2"/>
        <v>1.3841350366953845E-3</v>
      </c>
      <c r="I55" s="2">
        <f t="shared" si="4"/>
        <v>-1.3841350366953845E-3</v>
      </c>
      <c r="J55" s="32">
        <f t="shared" si="3"/>
        <v>-0.20309185106219574</v>
      </c>
    </row>
    <row r="56" spans="1:10">
      <c r="A56" s="24">
        <v>0.48</v>
      </c>
      <c r="B56" s="2">
        <f>(G$16*(A56^6))+(G$15*(A56^5))+(G$14*(A56^4))+(G$13*(A56^3))+(G$12*(A56^2))+(G$11*A56)+G$10</f>
        <v>1.5824527355904061E-3</v>
      </c>
      <c r="C56" s="2">
        <f>(H$16*(A56^6))+(H$15*(A56^5))+(H$14*(A56^4))+(H$13*(A56^3))+(H$12*(A56^2))+(H$11*A56)+H$10</f>
        <v>-2.1931261026304008E-3</v>
      </c>
      <c r="D56" s="1">
        <f>(G$16*6*(A56^5))+(G$15*5*(A56^4))+(G$14*4*(A56^3))+(G$13*3*(A56^2))+(G$12*2*(A56))+(G$11)</f>
        <v>-7.5760697989120218E-2</v>
      </c>
      <c r="E56" s="7">
        <f>(H$16*6*(A56^5))+(H$15*5*(A56^4))+(H$14*4*(A56^3))+(H$13*3*(A56^2))+(H$12*2*(A56))+(H$11)</f>
        <v>0.12416925786111994</v>
      </c>
      <c r="F56" s="6">
        <f t="shared" si="0"/>
        <v>-3.0533668351999735E-4</v>
      </c>
      <c r="G56" s="32">
        <f t="shared" si="1"/>
        <v>2.4204279935999863E-2</v>
      </c>
      <c r="H56" s="6">
        <f t="shared" si="2"/>
        <v>1.8877894191104035E-3</v>
      </c>
      <c r="I56" s="2">
        <f t="shared" si="4"/>
        <v>-1.8877894191104035E-3</v>
      </c>
      <c r="J56" s="32">
        <f t="shared" si="3"/>
        <v>-0.19992995585024015</v>
      </c>
    </row>
    <row r="57" spans="1:10">
      <c r="A57" s="24">
        <v>0.47499999999999998</v>
      </c>
      <c r="B57" s="2">
        <f>(G$16*(A57^6))+(G$15*(A57^5))+(G$14*(A57^4))+(G$13*(A57^3))+(G$12*(A57^2))+(G$11*A57)+G$10</f>
        <v>1.9527376161132953E-3</v>
      </c>
      <c r="C57" s="2">
        <f>(H$16*(A57^6))+(H$15*(A57^5))+(H$14*(A57^4))+(H$13*(A57^3))+(H$12*(A57^2))+(H$11*A57)+H$10</f>
        <v>-2.8157838325439527E-3</v>
      </c>
      <c r="D57" s="1">
        <f>(G$16*6*(A57^5))+(G$15*5*(A57^4))+(G$14*4*(A57^3))+(G$13*3*(A57^2))+(G$12*2*(A57))+(G$11)</f>
        <v>-7.2468945132812657E-2</v>
      </c>
      <c r="E57" s="7">
        <f>(H$16*6*(A57^5))+(H$15*5*(A57^4))+(H$14*4*(A57^3))+(H$13*3*(A57^2))+(H$12*2*(A57))+(H$11)</f>
        <v>0.12487024215429686</v>
      </c>
      <c r="F57" s="6">
        <f t="shared" si="0"/>
        <v>-4.3152310821532869E-4</v>
      </c>
      <c r="G57" s="32">
        <f t="shared" si="1"/>
        <v>2.6200648510742101E-2</v>
      </c>
      <c r="H57" s="6">
        <f t="shared" si="2"/>
        <v>2.384260724328624E-3</v>
      </c>
      <c r="I57" s="2">
        <f t="shared" si="4"/>
        <v>-2.384260724328624E-3</v>
      </c>
      <c r="J57" s="32">
        <f t="shared" si="3"/>
        <v>-0.19733918728710953</v>
      </c>
    </row>
    <row r="58" spans="1:10">
      <c r="A58" s="24">
        <v>0.47</v>
      </c>
      <c r="B58" s="2">
        <f>(G$16*(A58^6))+(G$15*(A58^5))+(G$14*(A58^4))+(G$13*(A58^3))+(G$12*(A58^2))+(G$11*A58)+G$10</f>
        <v>2.3082660459644022E-3</v>
      </c>
      <c r="C58" s="2">
        <f>(H$16*(A58^6))+(H$15*(A58^5))+(H$14*(A58^4))+(H$13*(A58^3))+(H$12*(A58^2))+(H$11*A58)+H$10</f>
        <v>-3.4415953731169041E-3</v>
      </c>
      <c r="D58" s="1">
        <f>(G$16*6*(A58^5))+(G$15*5*(A58^4))+(G$14*4*(A58^3))+(G$13*3*(A58^2))+(G$12*2*(A58))+(G$11)</f>
        <v>-6.9851543834880181E-2</v>
      </c>
      <c r="E58" s="7">
        <f>(H$16*6*(A58^5))+(H$15*5*(A58^4))+(H$14*4*(A58^3))+(H$13*3*(A58^2))+(H$12*2*(A58))+(H$11)</f>
        <v>0.12543133582537996</v>
      </c>
      <c r="F58" s="6">
        <f t="shared" si="0"/>
        <v>-5.6666466357625095E-4</v>
      </c>
      <c r="G58" s="32">
        <f t="shared" si="1"/>
        <v>2.7789895995249891E-2</v>
      </c>
      <c r="H58" s="6">
        <f t="shared" si="2"/>
        <v>2.8749307095406532E-3</v>
      </c>
      <c r="I58" s="2">
        <f t="shared" si="4"/>
        <v>-2.8749307095406532E-3</v>
      </c>
      <c r="J58" s="32">
        <f t="shared" si="3"/>
        <v>-0.19528287966026014</v>
      </c>
    </row>
    <row r="59" spans="1:10">
      <c r="A59" s="24">
        <v>0.46500000000000002</v>
      </c>
      <c r="B59" s="2">
        <f>(G$16*(A59^6))+(G$15*(A59^5))+(G$14*(A59^4))+(G$13*(A59^3))+(G$12*(A59^2))+(G$11*A59)+G$10</f>
        <v>2.6523120747758838E-3</v>
      </c>
      <c r="C59" s="2">
        <f>(H$16*(A59^6))+(H$15*(A59^5))+(H$14*(A59^4))+(H$13*(A59^3))+(H$12*(A59^2))+(H$11*A59)+H$10</f>
        <v>-4.0698695768306148E-3</v>
      </c>
      <c r="D59" s="1">
        <f>(G$16*6*(A59^5))+(G$15*5*(A59^4))+(G$14*4*(A59^3))+(G$13*3*(A59^2))+(G$12*2*(A59))+(G$11)</f>
        <v>-6.786959043634766E-2</v>
      </c>
      <c r="E59" s="7">
        <f>(H$16*6*(A59^5))+(H$15*5*(A59^4))+(H$14*4*(A59^3))+(H$13*3*(A59^2))+(H$12*2*(A59))+(H$11)</f>
        <v>0.12585586109992564</v>
      </c>
      <c r="F59" s="6">
        <f t="shared" si="0"/>
        <v>-7.0877875102736548E-4</v>
      </c>
      <c r="G59" s="32">
        <f t="shared" si="1"/>
        <v>2.8993135331788988E-2</v>
      </c>
      <c r="H59" s="6">
        <f t="shared" si="2"/>
        <v>3.3610908258032493E-3</v>
      </c>
      <c r="I59" s="2">
        <f t="shared" si="4"/>
        <v>-3.3610908258032493E-3</v>
      </c>
      <c r="J59" s="32">
        <f t="shared" si="3"/>
        <v>-0.1937254515362733</v>
      </c>
    </row>
    <row r="60" spans="1:10">
      <c r="A60" s="24">
        <v>0.46</v>
      </c>
      <c r="B60" s="2">
        <f>(G$16*(A60^6))+(G$15*(A60^5))+(G$14*(A60^4))+(G$13*(A60^3))+(G$12*(A60^2))+(G$11*A60)+G$10</f>
        <v>2.9879579174656029E-3</v>
      </c>
      <c r="C60" s="2">
        <f>(H$16*(A60^6))+(H$15*(A60^5))+(H$14*(A60^4))+(H$13*(A60^3))+(H$12*(A60^2))+(H$11*A60)+H$10</f>
        <v>-4.6999319064256057E-3</v>
      </c>
      <c r="D60" s="1">
        <f>(G$16*6*(A60^5))+(G$15*5*(A60^4))+(G$14*4*(A60^3))+(G$13*3*(A60^2))+(G$12*2*(A60))+(G$11)</f>
        <v>-6.6485252611840129E-2</v>
      </c>
      <c r="E60" s="7">
        <f>(H$16*6*(A60^5))+(H$15*5*(A60^4))+(H$14*4*(A60^3))+(H$13*3*(A60^2))+(H$12*2*(A60))+(H$11)</f>
        <v>0.12614713971584002</v>
      </c>
      <c r="F60" s="6">
        <f t="shared" si="0"/>
        <v>-8.5598699448000137E-4</v>
      </c>
      <c r="G60" s="32">
        <f t="shared" si="1"/>
        <v>2.9830943551999944E-2</v>
      </c>
      <c r="H60" s="6">
        <f t="shared" si="2"/>
        <v>3.8439449119456043E-3</v>
      </c>
      <c r="I60" s="2">
        <f t="shared" si="4"/>
        <v>-3.8439449119456043E-3</v>
      </c>
      <c r="J60" s="32">
        <f t="shared" si="3"/>
        <v>-0.19263239232768015</v>
      </c>
    </row>
    <row r="61" spans="1:10">
      <c r="A61" s="24">
        <v>0.45500000000000002</v>
      </c>
      <c r="B61" s="2">
        <f>(G$16*(A61^6))+(G$15*(A61^5))+(G$14*(A61^4))+(G$13*(A61^3))+(G$12*(A61^2))+(G$11*A61)+G$10</f>
        <v>3.3180992794254183E-3</v>
      </c>
      <c r="C61" s="2">
        <f>(H$16*(A61^6))+(H$15*(A61^5))+(H$14*(A61^4))+(H$13*(A61^3))+(H$12*(A61^2))+(H$11*A61)+H$10</f>
        <v>-5.3311244303601638E-3</v>
      </c>
      <c r="D61" s="1">
        <f>(G$16*6*(A61^5))+(G$15*5*(A61^4))+(G$14*4*(A61^3))+(G$13*3*(A61^2))+(G$12*2*(A61))+(G$11)</f>
        <v>-6.5661756777682601E-2</v>
      </c>
      <c r="E61" s="7">
        <f>(H$16*6*(A61^5))+(H$15*5*(A61^4))+(H$14*4*(A61^3))+(H$13*3*(A61^2))+(H$12*2*(A61))+(H$11)</f>
        <v>0.12630849208210435</v>
      </c>
      <c r="F61" s="6">
        <f t="shared" si="0"/>
        <v>-1.0065125754673727E-3</v>
      </c>
      <c r="G61" s="32">
        <f t="shared" si="1"/>
        <v>3.0323367652210872E-2</v>
      </c>
      <c r="H61" s="6">
        <f t="shared" si="2"/>
        <v>4.324611854892791E-3</v>
      </c>
      <c r="I61" s="2">
        <f t="shared" si="4"/>
        <v>-4.324611854892791E-3</v>
      </c>
      <c r="J61" s="32">
        <f t="shared" si="3"/>
        <v>-0.19197024885978695</v>
      </c>
    </row>
    <row r="62" spans="1:10">
      <c r="A62" s="24">
        <v>0.45</v>
      </c>
      <c r="B62" s="2">
        <f>(G$16*(A62^6))+(G$15*(A62^5))+(G$14*(A62^4))+(G$13*(A62^3))+(G$12*(A62^2))+(G$11*A62)+G$10</f>
        <v>3.6454506187499902E-3</v>
      </c>
      <c r="C62" s="2">
        <f>(H$16*(A62^6))+(H$15*(A62^5))+(H$14*(A62^4))+(H$13*(A62^3))+(H$12*(A62^2))+(H$11*A62)+H$10</f>
        <v>-5.962805814062503E-3</v>
      </c>
      <c r="D62" s="1">
        <f>(G$16*6*(A62^5))+(G$15*5*(A62^4))+(G$14*4*(A62^3))+(G$13*3*(A62^2))+(G$12*2*(A62))+(G$11)</f>
        <v>-6.5363375500000154E-2</v>
      </c>
      <c r="E62" s="7">
        <f>(H$16*6*(A62^5))+(H$15*5*(A62^4))+(H$14*4*(A62^3))+(H$13*3*(A62^2))+(H$12*2*(A62))+(H$11)</f>
        <v>0.12634323643749998</v>
      </c>
      <c r="F62" s="6">
        <f t="shared" si="0"/>
        <v>-1.1586775976562564E-3</v>
      </c>
      <c r="G62" s="32">
        <f t="shared" si="1"/>
        <v>3.0489930468749912E-2</v>
      </c>
      <c r="H62" s="6">
        <f t="shared" si="2"/>
        <v>4.8041282164062466E-3</v>
      </c>
      <c r="I62" s="2">
        <f t="shared" si="4"/>
        <v>-4.8041282164062466E-3</v>
      </c>
      <c r="J62" s="32">
        <f t="shared" si="3"/>
        <v>-0.19170661193750013</v>
      </c>
    </row>
    <row r="63" spans="1:10">
      <c r="A63" s="24">
        <v>0.44500000000000001</v>
      </c>
      <c r="B63" s="2">
        <f>(G$16*(A63^6))+(G$15*(A63^5))+(G$14*(A63^4))+(G$13*(A63^3))+(G$12*(A63^2))+(G$11*A63)+G$10</f>
        <v>3.9725503455059347E-3</v>
      </c>
      <c r="C63" s="2">
        <f>(H$16*(A63^6))+(H$15*(A63^5))+(H$14*(A63^4))+(H$13*(A63^3))+(H$12*(A63^2))+(H$11*A63)+H$10</f>
        <v>-6.5943513069765883E-3</v>
      </c>
      <c r="D63" s="1">
        <f>(G$16*6*(A63^5))+(G$15*5*(A63^4))+(G$14*4*(A63^3))+(G$13*3*(A63^2))+(G$12*2*(A63))+(G$11)</f>
        <v>-6.5555414902817577E-2</v>
      </c>
      <c r="E63" s="7">
        <f>(H$16*6*(A63^5))+(H$15*5*(A63^4))+(H$14*4*(A63^3))+(H$13*3*(A63^2))+(H$12*2*(A63))+(H$11)</f>
        <v>0.12625468800933312</v>
      </c>
      <c r="F63" s="6">
        <f t="shared" si="0"/>
        <v>-1.3109004807353268E-3</v>
      </c>
      <c r="G63" s="32">
        <f t="shared" si="1"/>
        <v>3.0349636553257772E-2</v>
      </c>
      <c r="H63" s="6">
        <f t="shared" si="2"/>
        <v>5.2834508262412615E-3</v>
      </c>
      <c r="I63" s="2">
        <f t="shared" si="4"/>
        <v>-5.2834508262412615E-3</v>
      </c>
      <c r="J63" s="32">
        <f t="shared" si="3"/>
        <v>-0.1918101029121507</v>
      </c>
    </row>
    <row r="64" spans="1:10">
      <c r="A64" s="24">
        <v>0.44</v>
      </c>
      <c r="B64" s="2">
        <f>(G$16*(A64^6))+(G$15*(A64^5))+(G$14*(A64^4))+(G$13*(A64^3))+(G$12*(A64^2))+(G$11*A64)+G$10</f>
        <v>4.3017659580416173E-3</v>
      </c>
      <c r="C64" s="2">
        <f>(H$16*(A64^6))+(H$15*(A64^5))+(H$14*(A64^4))+(H$13*(A64^3))+(H$12*(A64^2))+(H$11*A64)+H$10</f>
        <v>-7.2251527254015985E-3</v>
      </c>
      <c r="D64" s="1">
        <f>(G$16*6*(A64^5))+(G$15*5*(A64^4))+(G$14*4*(A64^3))+(G$13*3*(A64^2))+(G$12*2*(A64))+(G$11)</f>
        <v>-6.6204202076160068E-2</v>
      </c>
      <c r="E64" s="7">
        <f>(H$16*6*(A64^5))+(H$15*5*(A64^4))+(H$14*4*(A64^3))+(H$13*3*(A64^2))+(H$12*2*(A64))+(H$11)</f>
        <v>0.12604615817215997</v>
      </c>
      <c r="F64" s="6">
        <f t="shared" si="0"/>
        <v>-1.4616933836799906E-3</v>
      </c>
      <c r="G64" s="32">
        <f t="shared" si="1"/>
        <v>2.9920978047999952E-2</v>
      </c>
      <c r="H64" s="6">
        <f t="shared" si="2"/>
        <v>5.7634593417216079E-3</v>
      </c>
      <c r="I64" s="2">
        <f t="shared" si="4"/>
        <v>-5.7634593417216079E-3</v>
      </c>
      <c r="J64" s="32">
        <f t="shared" si="3"/>
        <v>-0.19225036024832004</v>
      </c>
    </row>
    <row r="65" spans="1:10">
      <c r="A65" s="24">
        <v>0.435</v>
      </c>
      <c r="B65" s="2">
        <f>(G$16*(A65^6))+(G$15*(A65^5))+(G$14*(A65^4))+(G$13*(A65^3))+(G$12*(A65^2))+(G$11*A65)+G$10</f>
        <v>4.6352991163373797E-3</v>
      </c>
      <c r="C65" s="2">
        <f>(H$16*(A65^6))+(H$15*(A65^5))+(H$14*(A65^4))+(H$13*(A65^3))+(H$12*(A65^2))+(H$11*A65)+H$10</f>
        <v>-7.8546184311249212E-3</v>
      </c>
      <c r="D65" s="1">
        <f>(G$16*6*(A65^5))+(G$15*5*(A65^4))+(G$14*4*(A65^3))+(G$13*3*(A65^2))+(G$12*2*(A65))+(G$11)</f>
        <v>-6.7277072484152489E-2</v>
      </c>
      <c r="E65" s="7">
        <f>(H$16*6*(A65^5))+(H$15*5*(A65^4))+(H$14*4*(A65^3))+(H$13*3*(A65^2))+(H$12*2*(A65))+(H$11)</f>
        <v>0.12572095360651189</v>
      </c>
      <c r="F65" s="6">
        <f t="shared" si="0"/>
        <v>-1.6096596573937708E-3</v>
      </c>
      <c r="G65" s="32">
        <f t="shared" si="1"/>
        <v>2.9221940561179702E-2</v>
      </c>
      <c r="H65" s="6">
        <f t="shared" si="2"/>
        <v>6.2449587737311504E-3</v>
      </c>
      <c r="I65" s="2">
        <f t="shared" si="4"/>
        <v>-6.2449587737311504E-3</v>
      </c>
      <c r="J65" s="32">
        <f t="shared" si="3"/>
        <v>-0.19299802609066438</v>
      </c>
    </row>
    <row r="66" spans="1:10">
      <c r="A66" s="24">
        <v>0.43</v>
      </c>
      <c r="B66" s="2">
        <f>(G$16*(A66^6))+(G$15*(A66^5))+(G$14*(A66^4))+(G$13*(A66^3))+(G$12*(A66^2))+(G$11*A66)+G$10</f>
        <v>4.9751906523963912E-3</v>
      </c>
      <c r="C66" s="2">
        <f>(H$16*(A66^6))+(H$15*(A66^5))+(H$14*(A66^4))+(H$13*(A66^3))+(H$12*(A66^2))+(H$11*A66)+H$10</f>
        <v>-8.4821733058489043E-3</v>
      </c>
      <c r="D66" s="1">
        <f>(G$16*6*(A66^5))+(G$15*5*(A66^4))+(G$14*4*(A66^3))+(G$13*3*(A66^2))+(G$12*2*(A66))+(G$11)</f>
        <v>-6.8742357373120067E-2</v>
      </c>
      <c r="E66" s="7">
        <f>(H$16*6*(A66^5))+(H$15*5*(A66^4))+(H$14*4*(A66^3))+(H$13*3*(A66^2))+(H$12*2*(A66))+(H$11)</f>
        <v>0.12528237545762</v>
      </c>
      <c r="F66" s="6">
        <f t="shared" si="0"/>
        <v>-1.7534913267262565E-3</v>
      </c>
      <c r="G66" s="32">
        <f t="shared" si="1"/>
        <v>2.8270009042249966E-2</v>
      </c>
      <c r="H66" s="6">
        <f t="shared" si="2"/>
        <v>6.7286819791226478E-3</v>
      </c>
      <c r="I66" s="2">
        <f t="shared" si="4"/>
        <v>-6.7286819791226478E-3</v>
      </c>
      <c r="J66" s="32">
        <f t="shared" si="3"/>
        <v>-0.19402473283074007</v>
      </c>
    </row>
    <row r="67" spans="1:10">
      <c r="A67" s="24">
        <v>0.42499999999999999</v>
      </c>
      <c r="B67" s="2">
        <f>(G$16*(A67^6))+(G$15*(A67^5))+(G$14*(A67^4))+(G$13*(A67^3))+(G$12*(A67^2))+(G$11*A67)+G$10</f>
        <v>5.323325517675781E-3</v>
      </c>
      <c r="C67" s="2">
        <f>(H$16*(A67^6))+(H$15*(A67^5))+(H$14*(A67^4))+(H$13*(A67^3))+(H$12*(A67^2))+(H$11*A67)+H$10</f>
        <v>-9.1072587214111392E-3</v>
      </c>
      <c r="D67" s="1">
        <f>(G$16*6*(A67^5))+(G$15*5*(A67^4))+(G$14*4*(A67^3))+(G$13*3*(A67^2))+(G$12*2*(A67))+(G$11)</f>
        <v>-7.056937117968759E-2</v>
      </c>
      <c r="E67" s="7">
        <f>(H$16*6*(A67^5))+(H$15*5*(A67^4))+(H$14*4*(A67^3))+(H$13*3*(A67^2))+(H$12*2*(A67))+(H$11)</f>
        <v>0.1247337184941406</v>
      </c>
      <c r="F67" s="6">
        <f t="shared" si="0"/>
        <v>-1.8919666018676791E-3</v>
      </c>
      <c r="G67" s="32">
        <f t="shared" si="1"/>
        <v>2.7082173657226503E-2</v>
      </c>
      <c r="H67" s="6">
        <f t="shared" si="2"/>
        <v>7.2152921195434601E-3</v>
      </c>
      <c r="I67" s="2">
        <f t="shared" si="4"/>
        <v>-7.2152921195434601E-3</v>
      </c>
      <c r="J67" s="32">
        <f t="shared" si="3"/>
        <v>-0.1953030896738282</v>
      </c>
    </row>
    <row r="68" spans="1:10">
      <c r="A68" s="24">
        <v>0.42</v>
      </c>
      <c r="B68" s="2">
        <f>(G$16*(A68^6))+(G$15*(A68^5))+(G$14*(A68^4))+(G$13*(A68^3))+(G$12*(A68^2))+(G$11*A68)+G$10</f>
        <v>5.681437667558395E-3</v>
      </c>
      <c r="C68" s="2">
        <f>(H$16*(A68^6))+(H$15*(A68^5))+(H$14*(A68^4))+(H$13*(A68^3))+(H$12*(A68^2))+(H$11*A68)+H$10</f>
        <v>-9.7293325057984104E-3</v>
      </c>
      <c r="D68" s="1">
        <f>(G$16*6*(A68^5))+(G$15*5*(A68^4))+(G$14*4*(A68^3))+(G$13*3*(A68^2))+(G$12*2*(A68))+(G$11)</f>
        <v>-7.2728398938880001E-2</v>
      </c>
      <c r="E68" s="7">
        <f>(H$16*6*(A68^5))+(H$15*5*(A68^4))+(H$14*4*(A68^3))+(H$13*3*(A68^2))+(H$12*2*(A68))+(H$11)</f>
        <v>0.12407827026687999</v>
      </c>
      <c r="F68" s="6">
        <f t="shared" si="0"/>
        <v>-2.0239474191200077E-3</v>
      </c>
      <c r="G68" s="32">
        <f t="shared" si="1"/>
        <v>2.5674935663999997E-2</v>
      </c>
      <c r="H68" s="6">
        <f t="shared" si="2"/>
        <v>7.7053850866784027E-3</v>
      </c>
      <c r="I68" s="2">
        <f t="shared" si="4"/>
        <v>-7.7053850866784027E-3</v>
      </c>
      <c r="J68" s="32">
        <f t="shared" si="3"/>
        <v>-0.19680666920576001</v>
      </c>
    </row>
    <row r="69" spans="1:10">
      <c r="A69" s="24">
        <v>0.41499999999999998</v>
      </c>
      <c r="B69" s="2">
        <f>(G$16*(A69^6))+(G$15*(A69^5))+(G$14*(A69^4))+(G$13*(A69^3))+(G$12*(A69^2))+(G$11*A69)+G$10</f>
        <v>6.0511148828651246E-3</v>
      </c>
      <c r="C69" s="2">
        <f>(H$16*(A69^6))+(H$15*(A69^5))+(H$14*(A69^4))+(H$13*(A69^3))+(H$12*(A69^2))+(H$11*A69)+H$10</f>
        <v>-1.0347868904954236E-2</v>
      </c>
      <c r="D69" s="1">
        <f>(G$16*6*(A69^5))+(G$15*5*(A69^4))+(G$14*4*(A69^3))+(G$13*3*(A69^2))+(G$12*2*(A69))+(G$11)</f>
        <v>-7.5190683692222537E-2</v>
      </c>
      <c r="E69" s="7">
        <f>(H$16*6*(A69^5))+(H$15*5*(A69^4))+(H$14*4*(A69^3))+(H$13*3*(A69^2))+(H$12*2*(A69))+(H$11)</f>
        <v>0.12331931026751937</v>
      </c>
      <c r="F69" s="6">
        <f t="shared" si="0"/>
        <v>-2.1483770110445558E-3</v>
      </c>
      <c r="G69" s="32">
        <f t="shared" si="1"/>
        <v>2.4064313287648416E-2</v>
      </c>
      <c r="H69" s="6">
        <f t="shared" si="2"/>
        <v>8.1994918939096804E-3</v>
      </c>
      <c r="I69" s="2">
        <f t="shared" si="4"/>
        <v>-8.1994918939096804E-3</v>
      </c>
      <c r="J69" s="32">
        <f t="shared" si="3"/>
        <v>-0.19850999395974189</v>
      </c>
    </row>
    <row r="70" spans="1:10">
      <c r="A70" s="24">
        <v>0.41</v>
      </c>
      <c r="B70" s="2">
        <f>(G$16*(A70^6))+(G$15*(A70^5))+(G$14*(A70^4))+(G$13*(A70^3))+(G$12*(A70^2))+(G$11*A70)+G$10</f>
        <v>6.4338035284075973E-3</v>
      </c>
      <c r="C70" s="2">
        <f>(H$16*(A70^6))+(H$15*(A70^5))+(H$14*(A70^4))+(H$13*(A70^3))+(H$12*(A70^2))+(H$11*A70)+H$10</f>
        <v>-1.09623585403801E-2</v>
      </c>
      <c r="D70" s="1">
        <f>(G$16*6*(A70^5))+(G$15*5*(A70^4))+(G$14*4*(A70^3))+(G$13*3*(A70^2))+(G$12*2*(A70))+(G$11)</f>
        <v>-7.7928413895840154E-2</v>
      </c>
      <c r="E70" s="7">
        <f>(H$16*6*(A70^5))+(H$15*5*(A70^4))+(H$14*4*(A70^3))+(H$13*3*(A70^2))+(H$12*2*(A70))+(H$11)</f>
        <v>0.12246010908733997</v>
      </c>
      <c r="F70" s="6">
        <f t="shared" si="0"/>
        <v>-2.2642775059862515E-3</v>
      </c>
      <c r="G70" s="32">
        <f t="shared" si="1"/>
        <v>2.2265847595749906E-2</v>
      </c>
      <c r="H70" s="6">
        <f t="shared" si="2"/>
        <v>8.6980810343938487E-3</v>
      </c>
      <c r="I70" s="2">
        <f t="shared" si="4"/>
        <v>-8.6980810343938487E-3</v>
      </c>
      <c r="J70" s="32">
        <f t="shared" si="3"/>
        <v>-0.20038852298318011</v>
      </c>
    </row>
    <row r="71" spans="1:10">
      <c r="A71" s="24">
        <v>0.40500000000000003</v>
      </c>
      <c r="B71" s="2">
        <f>(G$16*(A71^6))+(G$15*(A71^5))+(G$14*(A71^4))+(G$13*(A71^3))+(G$12*(A71^2))+(G$11*A71)+G$10</f>
        <v>6.8308132485814244E-3</v>
      </c>
      <c r="C71" s="2">
        <f>(H$16*(A71^6))+(H$15*(A71^5))+(H$14*(A71^4))+(H$13*(A71^3))+(H$12*(A71^2))+(H$11*A71)+H$10</f>
        <v>-1.1572308362530214E-2</v>
      </c>
      <c r="D71" s="1">
        <f>(G$16*6*(A71^5))+(G$15*5*(A71^4))+(G$14*4*(A71^3))+(G$13*3*(A71^2))+(G$12*2*(A71))+(G$11)</f>
        <v>-8.0914710828557501E-2</v>
      </c>
      <c r="E71" s="7">
        <f>(H$16*6*(A71^5))+(H$15*5*(A71^4))+(H$14*4*(A71^3))+(H$13*3*(A71^2))+(H$12*2*(A71))+(H$11)</f>
        <v>0.12150392757594812</v>
      </c>
      <c r="F71" s="6">
        <f t="shared" si="0"/>
        <v>-2.3707475569743949E-3</v>
      </c>
      <c r="G71" s="32">
        <f t="shared" si="1"/>
        <v>2.029460837369531E-2</v>
      </c>
      <c r="H71" s="6">
        <f t="shared" si="2"/>
        <v>9.2015608055558192E-3</v>
      </c>
      <c r="I71" s="2">
        <f t="shared" si="4"/>
        <v>-9.2015608055558192E-3</v>
      </c>
      <c r="J71" s="32">
        <f t="shared" si="3"/>
        <v>-0.20241863840450564</v>
      </c>
    </row>
    <row r="72" spans="1:10">
      <c r="A72" s="24">
        <v>0.4</v>
      </c>
      <c r="B72" s="2">
        <f>(G$16*(A72^6))+(G$15*(A72^5))+(G$14*(A72^4))+(G$13*(A72^3))+(G$12*(A72^2))+(G$11*A72)+G$10</f>
        <v>7.243321600000012E-3</v>
      </c>
      <c r="C72" s="2">
        <f>(H$16*(A72^6))+(H$15*(A72^5))+(H$14*(A72^4))+(H$13*(A72^3))+(H$12*(A72^2))+(H$11*A72)+H$10</f>
        <v>-1.2177241599999993E-2</v>
      </c>
      <c r="D72" s="1">
        <f>(G$16*6*(A72^5))+(G$15*5*(A72^4))+(G$14*4*(A72^3))+(G$13*3*(A72^2))+(G$12*2*(A72))+(G$11)</f>
        <v>-8.4123616000000012E-2</v>
      </c>
      <c r="E72" s="7">
        <f>(H$16*6*(A72^5))+(H$15*5*(A72^4))+(H$14*4*(A72^3))+(H$13*3*(A72^2))+(H$12*2*(A72))+(H$11)</f>
        <v>0.12045401599999998</v>
      </c>
      <c r="F72" s="6">
        <f t="shared" si="0"/>
        <v>-2.4669599999999903E-3</v>
      </c>
      <c r="G72" s="32">
        <f t="shared" si="1"/>
        <v>1.8165199999999986E-2</v>
      </c>
      <c r="H72" s="6">
        <f t="shared" si="2"/>
        <v>9.7102816000000022E-3</v>
      </c>
      <c r="I72" s="2">
        <f t="shared" si="4"/>
        <v>-9.7102816000000022E-3</v>
      </c>
      <c r="J72" s="32">
        <f t="shared" si="3"/>
        <v>-0.20457763200000001</v>
      </c>
    </row>
    <row r="73" spans="1:10">
      <c r="A73" s="24">
        <v>0.39500000000000002</v>
      </c>
      <c r="B73" s="2">
        <f>(G$16*(A73^6))+(G$15*(A73^5))+(G$14*(A73^4))+(G$13*(A73^3))+(G$12*(A73^2))+(G$11*A73)+G$10</f>
        <v>7.6723786211686934E-3</v>
      </c>
      <c r="C73" s="2">
        <f>(H$16*(A73^6))+(H$15*(A73^5))+(H$14*(A73^4))+(H$13*(A73^3))+(H$12*(A73^2))+(H$11*A73)+H$10</f>
        <v>-1.2776697704508094E-2</v>
      </c>
      <c r="D73" s="1">
        <f>(G$16*6*(A73^5))+(G$15*5*(A73^4))+(G$14*4*(A73^3))+(G$13*3*(A73^2))+(G$12*2*(A73))+(G$11)</f>
        <v>-8.7530078558692548E-2</v>
      </c>
      <c r="E73" s="7">
        <f>(H$16*6*(A73^5))+(H$15*5*(A73^4))+(H$14*4*(A73^3))+(H$13*3*(A73^2))+(H$12*2*(A73))+(H$11)</f>
        <v>0.11931361320192684</v>
      </c>
      <c r="F73" s="6">
        <f t="shared" si="0"/>
        <v>-2.5521595416697004E-3</v>
      </c>
      <c r="G73" s="32">
        <f t="shared" si="1"/>
        <v>1.5891767321617144E-2</v>
      </c>
      <c r="H73" s="6">
        <f t="shared" si="2"/>
        <v>1.0224538162838394E-2</v>
      </c>
      <c r="I73" s="2">
        <f t="shared" si="4"/>
        <v>-1.0224538162838394E-2</v>
      </c>
      <c r="J73" s="32">
        <f t="shared" si="3"/>
        <v>-0.2068436917606194</v>
      </c>
    </row>
    <row r="74" spans="1:10">
      <c r="A74" s="24">
        <v>0.39</v>
      </c>
      <c r="B74" s="2">
        <f>(G$16*(A74^6))+(G$15*(A74^5))+(G$14*(A74^4))+(G$13*(A74^3))+(G$12*(A74^2))+(G$11*A74)+G$10</f>
        <v>8.1189113391996054E-3</v>
      </c>
      <c r="C74" s="2">
        <f>(H$16*(A74^6))+(H$15*(A74^5))+(H$14*(A74^4))+(H$13*(A74^3))+(H$12*(A74^2))+(H$11*A74)+H$10</f>
        <v>-1.3370232291672102E-2</v>
      </c>
      <c r="D74" s="1">
        <f>(G$16*6*(A74^5))+(G$15*5*(A74^4))+(G$14*4*(A74^3))+(G$13*3*(A74^2))+(G$12*2*(A74))+(G$11)</f>
        <v>-9.1109942700160096E-2</v>
      </c>
      <c r="E74" s="7">
        <f>(H$16*6*(A74^5))+(H$15*5*(A74^4))+(H$14*4*(A74^3))+(H$13*3*(A74^2))+(H$12*2*(A74))+(H$11)</f>
        <v>0.11808594575865998</v>
      </c>
      <c r="F74" s="6">
        <f t="shared" si="0"/>
        <v>-2.6256604762362485E-3</v>
      </c>
      <c r="G74" s="32">
        <f t="shared" si="1"/>
        <v>1.3488001529249942E-2</v>
      </c>
      <c r="H74" s="6">
        <f t="shared" si="2"/>
        <v>1.0744571815435854E-2</v>
      </c>
      <c r="I74" s="2">
        <f t="shared" si="4"/>
        <v>-1.0744571815435854E-2</v>
      </c>
      <c r="J74" s="32">
        <f t="shared" si="3"/>
        <v>-0.20919588845882009</v>
      </c>
    </row>
    <row r="75" spans="1:10">
      <c r="A75" s="24">
        <v>0.38500000000000001</v>
      </c>
      <c r="B75" s="2">
        <f>(G$16*(A75^6))+(G$15*(A75^5))+(G$14*(A75^4))+(G$13*(A75^3))+(G$12*(A75^2))+(G$11*A75)+G$10</f>
        <v>8.5837282135668852E-3</v>
      </c>
      <c r="C75" s="2">
        <f>(H$16*(A75^6))+(H$15*(A75^5))+(H$14*(A75^4))+(H$13*(A75^3))+(H$12*(A75^2))+(H$11*A75)+H$10</f>
        <v>-1.3957417077577855E-2</v>
      </c>
      <c r="D75" s="1">
        <f>(G$16*6*(A75^5))+(G$15*5*(A75^4))+(G$14*4*(A75^3))+(G$13*3*(A75^2))+(G$12*2*(A75))+(G$11)</f>
        <v>-9.4839935075027415E-2</v>
      </c>
      <c r="E75" s="7">
        <f>(H$16*6*(A75^5))+(H$15*5*(A75^4))+(H$14*4*(A75^3))+(H$13*3*(A75^2))+(H$12*2*(A75))+(H$11)</f>
        <v>0.11677422714035561</v>
      </c>
      <c r="F75" s="6">
        <f t="shared" si="0"/>
        <v>-2.6868444320054851E-3</v>
      </c>
      <c r="G75" s="32">
        <f t="shared" si="1"/>
        <v>1.0967146032664098E-2</v>
      </c>
      <c r="H75" s="6">
        <f t="shared" si="2"/>
        <v>1.1270572645572369E-2</v>
      </c>
      <c r="I75" s="2">
        <f t="shared" si="4"/>
        <v>-1.1270572645572369E-2</v>
      </c>
      <c r="J75" s="32">
        <f t="shared" si="3"/>
        <v>-0.21161416221538304</v>
      </c>
    </row>
    <row r="76" spans="1:10">
      <c r="A76" s="24">
        <v>0.38</v>
      </c>
      <c r="B76" s="2">
        <f>(G$16*(A76^6))+(G$15*(A76^5))+(G$14*(A76^4))+(G$13*(A76^3))+(G$12*(A76^2))+(G$11*A76)+G$10</f>
        <v>9.0675235169023968E-3</v>
      </c>
      <c r="C76" s="2">
        <f>(H$16*(A76^6))+(H$15*(A76^5))+(H$14*(A76^4))+(H$13*(A76^3))+(H$12*(A76^2))+(H$11*A76)+H$10</f>
        <v>-1.4537839811142398E-2</v>
      </c>
      <c r="D76" s="1">
        <f>(G$16*6*(A76^5))+(G$15*5*(A76^4))+(G$14*4*(A76^3))+(G$13*3*(A76^2))+(G$12*2*(A76))+(G$11)</f>
        <v>-9.8697652197120067E-2</v>
      </c>
      <c r="E76" s="7">
        <f>(H$16*6*(A76^5))+(H$15*5*(A76^4))+(H$14*4*(A76^3))+(H$13*3*(A76^2))+(H$12*2*(A76))+(H$11)</f>
        <v>0.11538165686911998</v>
      </c>
      <c r="F76" s="6">
        <f t="shared" si="0"/>
        <v>-2.7351581471200008E-3</v>
      </c>
      <c r="G76" s="32">
        <f t="shared" si="1"/>
        <v>8.3420023359999582E-3</v>
      </c>
      <c r="H76" s="6">
        <f t="shared" si="2"/>
        <v>1.1802681664022398E-2</v>
      </c>
      <c r="I76" s="2">
        <f t="shared" si="4"/>
        <v>-1.1802681664022398E-2</v>
      </c>
      <c r="J76" s="32">
        <f t="shared" si="3"/>
        <v>-0.21407930906624006</v>
      </c>
    </row>
    <row r="77" spans="1:10">
      <c r="A77" s="24">
        <v>0.375</v>
      </c>
      <c r="B77" s="2">
        <f>(G$16*(A77^6))+(G$15*(A77^5))+(G$14*(A77^4))+(G$13*(A77^3))+(G$12*(A77^2))+(G$11*A77)+G$10</f>
        <v>9.5708816528320279E-3</v>
      </c>
      <c r="C77" s="2">
        <f>(H$16*(A77^6))+(H$15*(A77^5))+(H$14*(A77^4))+(H$13*(A77^3))+(H$12*(A77^2))+(H$11*A77)+H$10</f>
        <v>-1.5111104202270506E-2</v>
      </c>
      <c r="D77" s="1">
        <f>(G$16*6*(A77^5))+(G$15*5*(A77^4))+(G$14*4*(A77^3))+(G$13*3*(A77^2))+(G$12*2*(A77))+(G$11)</f>
        <v>-0.10266154785156256</v>
      </c>
      <c r="E77" s="7">
        <f>(H$16*6*(A77^5))+(H$15*5*(A77^4))+(H$14*4*(A77^3))+(H$13*3*(A77^2))+(H$12*2*(A77))+(H$11)</f>
        <v>0.11391141967773437</v>
      </c>
      <c r="F77" s="6">
        <f t="shared" si="0"/>
        <v>-2.7701112747192391E-3</v>
      </c>
      <c r="G77" s="32">
        <f t="shared" si="1"/>
        <v>5.6249359130859031E-3</v>
      </c>
      <c r="H77" s="6">
        <f t="shared" si="2"/>
        <v>1.2340992927551267E-2</v>
      </c>
      <c r="I77" s="2">
        <f t="shared" si="4"/>
        <v>-1.2340992927551267E-2</v>
      </c>
      <c r="J77" s="32">
        <f t="shared" si="3"/>
        <v>-0.21657296752929694</v>
      </c>
    </row>
    <row r="78" spans="1:10">
      <c r="A78" s="24">
        <v>0.37</v>
      </c>
      <c r="B78" s="2">
        <f>(G$16*(A78^6))+(G$15*(A78^5))+(G$14*(A78^4))+(G$13*(A78^3))+(G$12*(A78^2))+(G$11*A78)+G$10</f>
        <v>1.0094281410852411E-2</v>
      </c>
      <c r="C78" s="2">
        <f>(H$16*(A78^6))+(H$15*(A78^5))+(H$14*(A78^4))+(H$13*(A78^3))+(H$12*(A78^2))+(H$11*A78)+H$10</f>
        <v>-1.5676829845804905E-2</v>
      </c>
      <c r="D78" s="1">
        <f>(G$16*6*(A78^5))+(G$15*5*(A78^4))+(G$14*4*(A78^3))+(G$13*3*(A78^2))+(G$12*2*(A78))+(G$11)</f>
        <v>-0.10671092050288</v>
      </c>
      <c r="E78" s="7">
        <f>(H$16*6*(A78^5))+(H$15*5*(A78^4))+(H$14*4*(A78^3))+(H$13*3*(A78^2))+(H$12*2*(A78))+(H$11)</f>
        <v>0.11236668466838</v>
      </c>
      <c r="F78" s="6">
        <f t="shared" si="0"/>
        <v>-2.7912742174762469E-3</v>
      </c>
      <c r="G78" s="32">
        <f t="shared" si="1"/>
        <v>2.8278820827499981E-3</v>
      </c>
      <c r="H78" s="6">
        <f t="shared" si="2"/>
        <v>1.2885555628328658E-2</v>
      </c>
      <c r="I78" s="2">
        <f t="shared" si="4"/>
        <v>-1.2885555628328658E-2</v>
      </c>
      <c r="J78" s="32">
        <f t="shared" si="3"/>
        <v>-0.21907760517126001</v>
      </c>
    </row>
    <row r="79" spans="1:10">
      <c r="A79" s="24">
        <v>0.36499999999999999</v>
      </c>
      <c r="B79" s="2">
        <f>(G$16*(A79^6))+(G$15*(A79^5))+(G$14*(A79^4))+(G$13*(A79^3))+(G$12*(A79^2))+(G$11*A79)+G$10</f>
        <v>1.0638100158248134E-2</v>
      </c>
      <c r="C79" s="2">
        <f>(H$16*(A79^6))+(H$15*(A79^5))+(H$14*(A79^4))+(H$13*(A79^3))+(H$12*(A79^2))+(H$11*A79)+H$10</f>
        <v>-1.6234652141270046E-2</v>
      </c>
      <c r="D79" s="1">
        <f>(G$16*6*(A79^5))+(G$15*5*(A79^4))+(G$14*4*(A79^3))+(G$13*3*(A79^2))+(G$12*2*(A79))+(G$11)</f>
        <v>-0.11082590070309761</v>
      </c>
      <c r="E79" s="7">
        <f>(H$16*6*(A79^5))+(H$15*5*(A79^4))+(H$14*4*(A79^3))+(H$13*3*(A79^2))+(H$12*2*(A79))+(H$11)</f>
        <v>0.11075060447136313</v>
      </c>
      <c r="F79" s="6">
        <f t="shared" si="0"/>
        <v>-2.798275991510956E-3</v>
      </c>
      <c r="G79" s="32">
        <f t="shared" si="1"/>
        <v>-3.764811586724065E-5</v>
      </c>
      <c r="H79" s="6">
        <f t="shared" si="2"/>
        <v>1.343637614975909E-2</v>
      </c>
      <c r="I79" s="2">
        <f t="shared" si="4"/>
        <v>-1.343637614975909E-2</v>
      </c>
      <c r="J79" s="32">
        <f t="shared" si="3"/>
        <v>-0.22157650517446076</v>
      </c>
    </row>
    <row r="80" spans="1:10">
      <c r="A80" s="24">
        <v>0.36</v>
      </c>
      <c r="B80" s="2">
        <f>(G$16*(A80^6))+(G$15*(A80^5))+(G$14*(A80^4))+(G$13*(A80^3))+(G$12*(A80^2))+(G$11*A80)+G$10</f>
        <v>1.1202617969049602E-2</v>
      </c>
      <c r="C80" s="2">
        <f>(H$16*(A80^6))+(H$15*(A80^5))+(H$14*(A80^4))+(H$13*(A80^3))+(H$12*(A80^2))+(H$11*A80)+H$10</f>
        <v>-1.6784222208409603E-2</v>
      </c>
      <c r="D80" s="1">
        <f>(G$16*6*(A80^5))+(G$15*5*(A80^4))+(G$14*4*(A80^3))+(G$13*3*(A80^2))+(G$12*2*(A80))+(G$11)</f>
        <v>-0.11498743849984</v>
      </c>
      <c r="E80" s="7">
        <f>(H$16*6*(A80^5))+(H$15*5*(A80^4))+(H$14*4*(A80^3))+(H$13*3*(A80^2))+(H$12*2*(A80))+(H$11)</f>
        <v>0.10906631440384</v>
      </c>
      <c r="F80" s="6">
        <f t="shared" si="0"/>
        <v>-2.7908021196800005E-3</v>
      </c>
      <c r="G80" s="32">
        <f t="shared" si="1"/>
        <v>-2.9605620479999997E-3</v>
      </c>
      <c r="H80" s="6">
        <f t="shared" si="2"/>
        <v>1.3993420088729603E-2</v>
      </c>
      <c r="I80" s="2">
        <f t="shared" si="4"/>
        <v>-1.3993420088729603E-2</v>
      </c>
      <c r="J80" s="32">
        <f t="shared" si="3"/>
        <v>-0.22405375290368001</v>
      </c>
    </row>
    <row r="81" spans="1:10">
      <c r="A81" s="24">
        <v>0.35499999999999998</v>
      </c>
      <c r="B81" s="2">
        <f>(G$16*(A81^6))+(G$15*(A81^5))+(G$14*(A81^4))+(G$13*(A81^3))+(G$12*(A81^2))+(G$11*A81)+G$10</f>
        <v>1.1788021690031181E-2</v>
      </c>
      <c r="C81" s="2">
        <f>(H$16*(A81^6))+(H$15*(A81^5))+(H$14*(A81^4))+(H$13*(A81^3))+(H$12*(A81^2))+(H$11*A81)+H$10</f>
        <v>-1.732520679851747E-2</v>
      </c>
      <c r="D81" s="1">
        <f>(G$16*6*(A81^5))+(G$15*5*(A81^4))+(G$14*4*(A81^3))+(G$13*3*(A81^2))+(G$12*2*(A81))+(G$11)</f>
        <v>-0.11917729084443252</v>
      </c>
      <c r="E81" s="7">
        <f>(H$16*6*(A81^5))+(H$15*5*(A81^4))+(H$14*4*(A81^3))+(H$13*3*(A81^2))+(H$12*2*(A81))+(H$11)</f>
        <v>0.10731693162854188</v>
      </c>
      <c r="F81" s="6">
        <f t="shared" si="0"/>
        <v>-2.7685925542431447E-3</v>
      </c>
      <c r="G81" s="32">
        <f t="shared" si="1"/>
        <v>-5.9301796079453198E-3</v>
      </c>
      <c r="H81" s="6">
        <f t="shared" si="2"/>
        <v>1.4556614244274325E-2</v>
      </c>
      <c r="I81" s="2">
        <f t="shared" si="4"/>
        <v>-1.4556614244274325E-2</v>
      </c>
      <c r="J81" s="32">
        <f t="shared" si="3"/>
        <v>-0.2264942224729744</v>
      </c>
    </row>
    <row r="82" spans="1:10">
      <c r="A82" s="24">
        <v>0.35</v>
      </c>
      <c r="B82" s="2">
        <f>(G$16*(A82^6))+(G$15*(A82^5))+(G$14*(A82^4))+(G$13*(A82^3))+(G$12*(A82^2))+(G$11*A82)+G$10</f>
        <v>1.2394408943750004E-2</v>
      </c>
      <c r="C82" s="2">
        <f>(H$16*(A82^6))+(H$15*(A82^5))+(H$14*(A82^4))+(H$13*(A82^3))+(H$12*(A82^2))+(H$11*A82)+H$10</f>
        <v>-1.7857288201562509E-2</v>
      </c>
      <c r="D82" s="1">
        <f>(G$16*6*(A82^5))+(G$15*5*(A82^4))+(G$14*4*(A82^3))+(G$13*3*(A82^2))+(G$12*2*(A82))+(G$11)</f>
        <v>-0.12337800900000001</v>
      </c>
      <c r="E82" s="7">
        <f>(H$16*6*(A82^5))+(H$15*5*(A82^4))+(H$14*4*(A82^3))+(H$13*3*(A82^2))+(H$12*2*(A82))+(H$11)</f>
        <v>0.10550555431249996</v>
      </c>
      <c r="F82" s="6">
        <f t="shared" si="0"/>
        <v>-2.7314396289062522E-3</v>
      </c>
      <c r="G82" s="32">
        <f t="shared" si="1"/>
        <v>-8.9362273437500264E-3</v>
      </c>
      <c r="H82" s="6">
        <f t="shared" si="2"/>
        <v>1.5125848572656257E-2</v>
      </c>
      <c r="I82" s="2">
        <f t="shared" si="4"/>
        <v>-1.5125848572656257E-2</v>
      </c>
      <c r="J82" s="32">
        <f t="shared" si="3"/>
        <v>-0.22888356331249998</v>
      </c>
    </row>
    <row r="83" spans="1:10">
      <c r="A83" s="24">
        <v>0.34499999999999997</v>
      </c>
      <c r="B83" s="2">
        <f>(G$16*(A83^6))+(G$15*(A83^5))+(G$14*(A83^4))+(G$13*(A83^3))+(G$12*(A83^2))+(G$11*A83)+G$10</f>
        <v>1.3021792068625186E-2</v>
      </c>
      <c r="C83" s="2">
        <f>(H$16*(A83^6))+(H$15*(A83^5))+(H$14*(A83^4))+(H$13*(A83^3))+(H$12*(A83^2))+(H$11*A83)+H$10</f>
        <v>-1.8380164149106787E-2</v>
      </c>
      <c r="D83" s="1">
        <f>(G$16*6*(A83^5))+(G$15*5*(A83^4))+(G$14*4*(A83^3))+(G$13*3*(A83^2))+(G$12*2*(A83))+(G$11)</f>
        <v>-0.12757292594956754</v>
      </c>
      <c r="E83" s="7">
        <f>(H$16*6*(A83^5))+(H$15*5*(A83^4))+(H$14*4*(A83^3))+(H$13*3*(A83^2))+(H$12*2*(A83))+(H$11)</f>
        <v>0.10363526078577061</v>
      </c>
      <c r="F83" s="6">
        <f t="shared" si="0"/>
        <v>-2.6791860402408003E-3</v>
      </c>
      <c r="G83" s="32">
        <f t="shared" si="1"/>
        <v>-1.1968832581898466E-2</v>
      </c>
      <c r="H83" s="6">
        <f t="shared" si="2"/>
        <v>1.5700978108865987E-2</v>
      </c>
      <c r="I83" s="2">
        <f t="shared" si="4"/>
        <v>-1.5700978108865987E-2</v>
      </c>
      <c r="J83" s="32">
        <f t="shared" si="3"/>
        <v>-0.23120818673533816</v>
      </c>
    </row>
    <row r="84" spans="1:10">
      <c r="A84" s="24">
        <v>0.34</v>
      </c>
      <c r="B84" s="2">
        <f>(G$16*(A84^6))+(G$15*(A84^5))+(G$14*(A84^4))+(G$13*(A84^3))+(G$12*(A84^2))+(G$11*A84)+G$10</f>
        <v>1.3670101996057601E-2</v>
      </c>
      <c r="C84" s="2">
        <f>(H$16*(A84^6))+(H$15*(A84^5))+(H$14*(A84^4))+(H$13*(A84^3))+(H$12*(A84^2))+(H$11*A84)+H$10</f>
        <v>-1.88935477130176E-2</v>
      </c>
      <c r="D84" s="1">
        <f>(G$16*6*(A84^5))+(G$15*5*(A84^4))+(G$14*4*(A84^3))+(G$13*3*(A84^2))+(G$12*2*(A84))+(G$11)</f>
        <v>-0.13174614380415994</v>
      </c>
      <c r="E84" s="7">
        <f>(H$16*6*(A84^5))+(H$15*5*(A84^4))+(H$14*4*(A84^3))+(H$13*3*(A84^2))+(H$12*2*(A84))+(H$11)</f>
        <v>0.10170910870016002</v>
      </c>
      <c r="F84" s="6">
        <f t="shared" si="0"/>
        <v>-2.6117228584799992E-3</v>
      </c>
      <c r="G84" s="32">
        <f t="shared" si="1"/>
        <v>-1.5018517551999962E-2</v>
      </c>
      <c r="H84" s="6">
        <f t="shared" si="2"/>
        <v>1.6281824854537601E-2</v>
      </c>
      <c r="I84" s="2">
        <f t="shared" si="4"/>
        <v>-1.6281824854537601E-2</v>
      </c>
      <c r="J84" s="32">
        <f t="shared" si="3"/>
        <v>-0.23345525250431998</v>
      </c>
    </row>
    <row r="85" spans="1:10">
      <c r="A85" s="24">
        <v>0.33500000000000002</v>
      </c>
      <c r="B85" s="2">
        <f>(G$16*(A85^6))+(G$15*(A85^5))+(G$14*(A85^4))+(G$13*(A85^3))+(G$12*(A85^2))+(G$11*A85)+G$10</f>
        <v>1.4339192064590126E-2</v>
      </c>
      <c r="C85" s="2">
        <f>(H$16*(A85^6))+(H$15*(A85^5))+(H$14*(A85^4))+(H$13*(A85^3))+(H$12*(A85^2))+(H$11*A85)+H$10</f>
        <v>-1.9397167199972982E-2</v>
      </c>
      <c r="D85" s="1">
        <f>(G$16*6*(A85^5))+(G$15*5*(A85^4))+(G$14*4*(A85^3))+(G$13*3*(A85^2))+(G$12*2*(A85))+(G$11)</f>
        <v>-0.13588252121090255</v>
      </c>
      <c r="E85" s="7">
        <f>(H$16*6*(A85^5))+(H$15*5*(A85^4))+(H$14*4*(A85^3))+(H$13*3*(A85^2))+(H$12*2*(A85))+(H$11)</f>
        <v>9.9730134187949376E-2</v>
      </c>
      <c r="F85" s="6">
        <f t="shared" si="0"/>
        <v>-2.5289875676914285E-3</v>
      </c>
      <c r="G85" s="32">
        <f t="shared" si="1"/>
        <v>-1.8076193511476588E-2</v>
      </c>
      <c r="H85" s="6">
        <f t="shared" si="2"/>
        <v>1.6868179632281554E-2</v>
      </c>
      <c r="I85" s="2">
        <f t="shared" si="4"/>
        <v>-1.6868179632281554E-2</v>
      </c>
      <c r="J85" s="32">
        <f t="shared" si="3"/>
        <v>-0.23561265539885193</v>
      </c>
    </row>
    <row r="86" spans="1:10">
      <c r="A86" s="24">
        <v>0.33</v>
      </c>
      <c r="B86" s="2">
        <f>(G$16*(A86^6))+(G$15*(A86^5))+(G$14*(A86^4))+(G$13*(A86^3))+(G$12*(A86^2))+(G$11*A86)+G$10</f>
        <v>1.50288417711084E-2</v>
      </c>
      <c r="C86" s="2">
        <f>(H$16*(A86^6))+(H$15*(A86^5))+(H$14*(A86^4))+(H$13*(A86^3))+(H$12*(A86^2))+(H$11*A86)+H$10</f>
        <v>-1.9890766041760901E-2</v>
      </c>
      <c r="D86" s="1">
        <f>(G$16*6*(A86^5))+(G$15*5*(A86^4))+(G$14*4*(A86^3))+(G$13*3*(A86^2))+(G$12*2*(A86))+(G$11)</f>
        <v>-0.13996766076111999</v>
      </c>
      <c r="E86" s="7">
        <f>(H$16*6*(A86^5))+(H$15*5*(A86^4))+(H$14*4*(A86^3))+(H$13*3*(A86^2))+(H$12*2*(A86))+(H$11)</f>
        <v>9.7701351020619984E-2</v>
      </c>
      <c r="F86" s="6">
        <f t="shared" si="0"/>
        <v>-2.4309621353262503E-3</v>
      </c>
      <c r="G86" s="32">
        <f t="shared" si="1"/>
        <v>-2.1133154870250005E-2</v>
      </c>
      <c r="H86" s="6">
        <f t="shared" si="2"/>
        <v>1.7459803906434652E-2</v>
      </c>
      <c r="I86" s="2">
        <f t="shared" si="4"/>
        <v>-1.7459803906434652E-2</v>
      </c>
      <c r="J86" s="32">
        <f t="shared" si="3"/>
        <v>-0.23766901178173999</v>
      </c>
    </row>
    <row r="87" spans="1:10">
      <c r="A87" s="24">
        <v>0.32500000000000001</v>
      </c>
      <c r="B87" s="2">
        <f>(G$16*(A87^6))+(G$15*(A87^5))+(G$14*(A87^4))+(G$13*(A87^3))+(G$12*(A87^2))+(G$11*A87)+G$10</f>
        <v>1.5738760459082027E-2</v>
      </c>
      <c r="C87" s="2">
        <f>(H$16*(A87^6))+(H$15*(A87^5))+(H$14*(A87^4))+(H$13*(A87^3))+(H$12*(A87^2))+(H$11*A87)+H$10</f>
        <v>-2.0374102681372068E-2</v>
      </c>
      <c r="D87" s="1">
        <f>(G$16*6*(A87^5))+(G$15*5*(A87^4))+(G$14*4*(A87^3))+(G$13*3*(A87^2))+(G$12*2*(A87))+(G$11)</f>
        <v>-0.14398789639843751</v>
      </c>
      <c r="E87" s="7">
        <f>(H$16*6*(A87^5))+(H$15*5*(A87^4))+(H$14*4*(A87^3))+(H$13*3*(A87^2))+(H$12*2*(A87))+(H$11)</f>
        <v>9.5625749767578122E-2</v>
      </c>
      <c r="F87" s="6">
        <f t="shared" si="0"/>
        <v>-2.3176711111450206E-3</v>
      </c>
      <c r="G87" s="32">
        <f t="shared" si="1"/>
        <v>-2.4181073315429694E-2</v>
      </c>
      <c r="H87" s="6">
        <f t="shared" si="2"/>
        <v>1.8056431570227047E-2</v>
      </c>
      <c r="I87" s="2">
        <f t="shared" si="4"/>
        <v>-1.8056431570227047E-2</v>
      </c>
      <c r="J87" s="32">
        <f t="shared" si="3"/>
        <v>-0.23961364616601563</v>
      </c>
    </row>
    <row r="88" spans="1:10">
      <c r="A88" s="24">
        <v>0.32</v>
      </c>
      <c r="B88" s="2">
        <f>(G$16*(A88^6))+(G$15*(A88^5))+(G$14*(A88^4))+(G$13*(A88^3))+(G$12*(A88^2))+(G$11*A88)+G$10</f>
        <v>1.6468590943846395E-2</v>
      </c>
      <c r="C88" s="2">
        <f>(H$16*(A88^6))+(H$15*(A88^5))+(H$14*(A88^4))+(H$13*(A88^3))+(H$12*(A88^2))+(H$11*A88)+H$10</f>
        <v>-2.0846950454886402E-2</v>
      </c>
      <c r="D88" s="1">
        <f>(G$16*6*(A88^5))+(G$15*5*(A88^4))+(G$14*4*(A88^3))+(G$13*3*(A88^2))+(G$12*2*(A88))+(G$11)</f>
        <v>-0.14793028082687998</v>
      </c>
      <c r="E88" s="7">
        <f>(H$16*6*(A88^5))+(H$15*5*(A88^4))+(H$14*4*(A88^3))+(H$13*3*(A88^2))+(H$12*2*(A88))+(H$11)</f>
        <v>9.3506296954879997E-2</v>
      </c>
      <c r="F88" s="6">
        <f t="shared" si="0"/>
        <v>-2.1891797555200036E-3</v>
      </c>
      <c r="G88" s="32">
        <f t="shared" si="1"/>
        <v>-2.7211991935999991E-2</v>
      </c>
      <c r="H88" s="6">
        <f t="shared" si="2"/>
        <v>1.8657770699366399E-2</v>
      </c>
      <c r="I88" s="2">
        <f t="shared" si="4"/>
        <v>-1.8657770699366399E-2</v>
      </c>
      <c r="J88" s="32">
        <f t="shared" si="3"/>
        <v>-0.24143657778175998</v>
      </c>
    </row>
    <row r="89" spans="1:10">
      <c r="A89" s="24">
        <v>0.315</v>
      </c>
      <c r="B89" s="2">
        <f>(G$16*(A89^6))+(G$15*(A89^5))+(G$14*(A89^4))+(G$13*(A89^3))+(G$12*(A89^2))+(G$11*A89)+G$10</f>
        <v>1.7217913074924873E-2</v>
      </c>
      <c r="C89" s="2">
        <f>(H$16*(A89^6))+(H$15*(A89^5))+(H$14*(A89^4))+(H$13*(A89^3))+(H$12*(A89^2))+(H$11*A89)+H$10</f>
        <v>-2.1309097469153042E-2</v>
      </c>
      <c r="D89" s="1">
        <f>(G$16*6*(A89^5))+(G$15*5*(A89^4))+(G$14*4*(A89^3))+(G$13*3*(A89^2))+(G$12*2*(A89))+(G$11)</f>
        <v>-0.15178257291897251</v>
      </c>
      <c r="E89" s="7">
        <f>(H$16*6*(A89^5))+(H$15*5*(A89^4))+(H$14*4*(A89^3))+(H$13*3*(A89^2))+(H$12*2*(A89))+(H$11)</f>
        <v>9.1345934223956871E-2</v>
      </c>
      <c r="F89" s="6">
        <f t="shared" si="0"/>
        <v>-2.0455921971140843E-3</v>
      </c>
      <c r="G89" s="32">
        <f t="shared" si="1"/>
        <v>-3.0218319347507822E-2</v>
      </c>
      <c r="H89" s="6">
        <f t="shared" si="2"/>
        <v>1.9263505272038958E-2</v>
      </c>
      <c r="I89" s="2">
        <f t="shared" si="4"/>
        <v>-1.9263505272038958E-2</v>
      </c>
      <c r="J89" s="32">
        <f t="shared" si="3"/>
        <v>-0.24312850714292938</v>
      </c>
    </row>
    <row r="90" spans="1:10">
      <c r="A90" s="24">
        <v>0.31</v>
      </c>
      <c r="B90" s="2">
        <f>(G$16*(A90^6))+(G$15*(A90^5))+(G$14*(A90^4))+(G$13*(A90^3))+(G$12*(A90^2))+(G$11*A90)+G$10</f>
        <v>1.7986247235391606E-2</v>
      </c>
      <c r="C90" s="2">
        <f>(H$16*(A90^6))+(H$15*(A90^5))+(H$14*(A90^4))+(H$13*(A90^3))+(H$12*(A90^2))+(H$11*A90)+H$10</f>
        <v>-2.1760346475264102E-2</v>
      </c>
      <c r="D90" s="1">
        <f>(G$16*6*(A90^5))+(G$15*5*(A90^4))+(G$14*4*(A90^3))+(G$13*3*(A90^2))+(G$12*2*(A90))+(G$11)</f>
        <v>-0.15553322512383999</v>
      </c>
      <c r="E90" s="7">
        <f>(H$16*6*(A90^5))+(H$15*5*(A90^4))+(H$14*4*(A90^3))+(H$13*3*(A90^2))+(H$12*2*(A90))+(H$11)</f>
        <v>8.9147577490339983E-2</v>
      </c>
      <c r="F90" s="6">
        <f t="shared" si="0"/>
        <v>-1.8870496199362482E-3</v>
      </c>
      <c r="G90" s="32">
        <f t="shared" si="1"/>
        <v>-3.3192823816750004E-2</v>
      </c>
      <c r="H90" s="6">
        <f t="shared" si="2"/>
        <v>1.9873296855327856E-2</v>
      </c>
      <c r="I90" s="2">
        <f t="shared" si="4"/>
        <v>-1.9873296855327856E-2</v>
      </c>
      <c r="J90" s="32">
        <f t="shared" si="3"/>
        <v>-0.24468080261417996</v>
      </c>
    </row>
    <row r="91" spans="1:10">
      <c r="A91" s="24">
        <v>0.30499999999999999</v>
      </c>
      <c r="B91" s="2">
        <f>(G$16*(A91^6))+(G$15*(A91^5))+(G$14*(A91^4))+(G$13*(A91^3))+(G$12*(A91^2))+(G$11*A91)+G$10</f>
        <v>1.877305777827469E-2</v>
      </c>
      <c r="C91" s="2">
        <f>(H$16*(A91^6))+(H$15*(A91^5))+(H$14*(A91^4))+(H$13*(A91^3))+(H$12*(A91^2))+(H$11*A91)+H$10</f>
        <v>-2.2200514737821912E-2</v>
      </c>
      <c r="D91" s="1">
        <f>(G$16*6*(A91^5))+(G$15*5*(A91^4))+(G$14*4*(A91^3))+(G$13*3*(A91^2))+(G$12*2*(A91))+(G$11)</f>
        <v>-0.15917137087530756</v>
      </c>
      <c r="E91" s="7">
        <f>(H$16*6*(A91^5))+(H$15*5*(A91^4))+(H$14*4*(A91^3))+(H$13*3*(A91^2))+(H$12*2*(A91))+(H$11)</f>
        <v>8.6914116102385613E-2</v>
      </c>
      <c r="F91" s="6">
        <f t="shared" si="0"/>
        <v>-1.7137284797736109E-3</v>
      </c>
      <c r="G91" s="32">
        <f t="shared" si="1"/>
        <v>-3.6128627386460971E-2</v>
      </c>
      <c r="H91" s="6">
        <f t="shared" si="2"/>
        <v>2.0486786258048301E-2</v>
      </c>
      <c r="I91" s="2">
        <f t="shared" si="4"/>
        <v>-2.0486786258048301E-2</v>
      </c>
      <c r="J91" s="32">
        <f t="shared" si="3"/>
        <v>-0.24608548697769317</v>
      </c>
    </row>
    <row r="92" spans="1:10">
      <c r="A92" s="24">
        <v>0.3</v>
      </c>
      <c r="B92" s="2">
        <f>(G$16*(A92^6))+(G$15*(A92^5))+(G$14*(A92^4))+(G$13*(A92^3))+(G$12*(A92^2))+(G$11*A92)+G$10</f>
        <v>1.9577756400000007E-2</v>
      </c>
      <c r="C92" s="2">
        <f>(H$16*(A92^6))+(H$15*(A92^5))+(H$14*(A92^4))+(H$13*(A92^3))+(H$12*(A92^2))+(H$11*A92)+H$10</f>
        <v>-2.2629433900000002E-2</v>
      </c>
      <c r="D92" s="1">
        <f>(G$16*6*(A92^5))+(G$15*5*(A92^4))+(G$14*4*(A92^3))+(G$13*3*(A92^2))+(G$12*2*(A92))+(G$11)</f>
        <v>-0.16268681199999999</v>
      </c>
      <c r="E92" s="7">
        <f>(H$16*6*(A92^5))+(H$15*5*(A92^4))+(H$14*4*(A92^3))+(H$13*3*(A92^2))+(H$12*2*(A92))+(H$11)</f>
        <v>8.4648411999999992E-2</v>
      </c>
      <c r="F92" s="6">
        <f t="shared" si="0"/>
        <v>-1.5258387499999977E-3</v>
      </c>
      <c r="G92" s="32">
        <f t="shared" si="1"/>
        <v>-3.9019199999999997E-2</v>
      </c>
      <c r="H92" s="6">
        <f t="shared" si="2"/>
        <v>2.1103595150000005E-2</v>
      </c>
      <c r="I92" s="2">
        <f t="shared" si="4"/>
        <v>-2.1103595150000005E-2</v>
      </c>
      <c r="J92" s="32">
        <f t="shared" si="3"/>
        <v>-0.24733522399999996</v>
      </c>
    </row>
    <row r="93" spans="1:10">
      <c r="A93" s="24">
        <v>0.29499999999999998</v>
      </c>
      <c r="B93" s="2">
        <f>(G$16*(A93^6))+(G$15*(A93^5))+(G$14*(A93^4))+(G$13*(A93^3))+(G$12*(A93^2))+(G$11*A93)+G$10</f>
        <v>2.0399705450875438E-2</v>
      </c>
      <c r="C93" s="2">
        <f>(H$16*(A93^6))+(H$15*(A93^5))+(H$14*(A93^4))+(H$13*(A93^3))+(H$12*(A93^2))+(H$11*A93)+H$10</f>
        <v>-2.304694984439766E-2</v>
      </c>
      <c r="D93" s="1">
        <f>(G$16*6*(A93^5))+(G$15*5*(A93^4))+(G$14*4*(A93^3))+(G$13*3*(A93^2))+(G$12*2*(A93))+(G$11)</f>
        <v>-0.16607000612544251</v>
      </c>
      <c r="E93" s="7">
        <f>(H$16*6*(A93^5))+(H$15*5*(A93^4))+(H$14*4*(A93^3))+(H$13*3*(A93^2))+(H$12*2*(A93))+(H$11)</f>
        <v>8.2353298873364358E-2</v>
      </c>
      <c r="F93" s="6">
        <f t="shared" si="0"/>
        <v>-1.3236221967611109E-3</v>
      </c>
      <c r="G93" s="32">
        <f t="shared" si="1"/>
        <v>-4.1858353626039076E-2</v>
      </c>
      <c r="H93" s="6">
        <f t="shared" si="2"/>
        <v>2.1723327647636549E-2</v>
      </c>
      <c r="I93" s="2">
        <f t="shared" si="4"/>
        <v>-2.1723327647636549E-2</v>
      </c>
      <c r="J93" s="32">
        <f t="shared" si="3"/>
        <v>-0.24842330499880688</v>
      </c>
    </row>
    <row r="94" spans="1:10">
      <c r="A94" s="24">
        <v>0.28999999999999998</v>
      </c>
      <c r="B94" s="2">
        <f>(G$16*(A94^6))+(G$15*(A94^5))+(G$14*(A94^4))+(G$13*(A94^3))+(G$12*(A94^2))+(G$11*A94)+G$10</f>
        <v>2.1238221182615605E-2</v>
      </c>
      <c r="C94" s="2">
        <f>(H$16*(A94^6))+(H$15*(A94^5))+(H$14*(A94^4))+(H$13*(A94^3))+(H$12*(A94^2))+(H$11*A94)+H$10</f>
        <v>-2.3452922549688102E-2</v>
      </c>
      <c r="D94" s="1">
        <f>(G$16*6*(A94^5))+(G$15*5*(A94^4))+(G$14*4*(A94^3))+(G$13*3*(A94^2))+(G$12*2*(A94))+(G$11)</f>
        <v>-0.16931205408816</v>
      </c>
      <c r="E94" s="7">
        <f>(H$16*6*(A94^5))+(H$15*5*(A94^4))+(H$14*4*(A94^3))+(H$13*3*(A94^2))+(H$12*2*(A94))+(H$11)</f>
        <v>8.0031581321659981E-2</v>
      </c>
      <c r="F94" s="6">
        <f t="shared" si="0"/>
        <v>-1.1073506835362484E-3</v>
      </c>
      <c r="G94" s="32">
        <f t="shared" si="1"/>
        <v>-4.4640236383250008E-2</v>
      </c>
      <c r="H94" s="6">
        <f t="shared" si="2"/>
        <v>2.2345571866151853E-2</v>
      </c>
      <c r="I94" s="2">
        <f t="shared" si="4"/>
        <v>-2.2345571866151853E-2</v>
      </c>
      <c r="J94" s="32">
        <f t="shared" si="3"/>
        <v>-0.24934363540981996</v>
      </c>
    </row>
    <row r="95" spans="1:10">
      <c r="A95" s="24">
        <v>0.28499999999999998</v>
      </c>
      <c r="B95" s="2">
        <f>(G$16*(A95^6))+(G$15*(A95^5))+(G$14*(A95^4))+(G$13*(A95^3))+(G$12*(A95^2))+(G$11*A95)+G$10</f>
        <v>2.2092576932907143E-2</v>
      </c>
      <c r="C95" s="2">
        <f>(H$16*(A95^6))+(H$15*(A95^5))+(H$14*(A95^4))+(H$13*(A95^3))+(H$12*(A95^2))+(H$11*A95)+H$10</f>
        <v>-2.3847225943060296E-2</v>
      </c>
      <c r="D95" s="1">
        <f>(G$16*6*(A95^5))+(G$15*5*(A95^4))+(G$14*4*(A95^3))+(G$13*3*(A95^2))+(G$12*2*(A95))+(G$11)</f>
        <v>-0.17240468734177752</v>
      </c>
      <c r="E95" s="7">
        <f>(H$16*6*(A95^5))+(H$15*5*(A95^4))+(H$14*4*(A95^3))+(H$13*3*(A95^2))+(H$12*2*(A95))+(H$11)</f>
        <v>7.7686034011793109E-2</v>
      </c>
      <c r="F95" s="6">
        <f t="shared" si="0"/>
        <v>-8.7732450507657656E-4</v>
      </c>
      <c r="G95" s="32">
        <f t="shared" si="1"/>
        <v>-4.7359326664992207E-2</v>
      </c>
      <c r="H95" s="6">
        <f t="shared" si="2"/>
        <v>2.296990143798372E-2</v>
      </c>
      <c r="I95" s="2">
        <f t="shared" si="4"/>
        <v>-2.296990143798372E-2</v>
      </c>
      <c r="J95" s="32">
        <f t="shared" si="3"/>
        <v>-0.25009072135357063</v>
      </c>
    </row>
    <row r="96" spans="1:10">
      <c r="A96" s="24">
        <v>0.28000000000000003</v>
      </c>
      <c r="B96" s="2">
        <f>(G$16*(A96^6))+(G$15*(A96^5))+(G$14*(A96^4))+(G$13*(A96^3))+(G$12*(A96^2))+(G$11*A96)+G$10</f>
        <v>2.2962006247014402E-2</v>
      </c>
      <c r="C96" s="2">
        <f>(H$16*(A96^6))+(H$15*(A96^5))+(H$14*(A96^4))+(H$13*(A96^3))+(H$12*(A96^2))+(H$11*A96)+H$10</f>
        <v>-2.4229747748454399E-2</v>
      </c>
      <c r="D96" s="1">
        <f>(G$16*6*(A96^5))+(G$15*5*(A96^4))+(G$14*4*(A96^3))+(G$13*3*(A96^2))+(G$12*2*(A96))+(G$11)</f>
        <v>-0.17534025536511999</v>
      </c>
      <c r="E96" s="7">
        <f>(H$16*6*(A96^5))+(H$15*5*(A96^4))+(H$14*4*(A96^3))+(H$13*3*(A96^2))+(H$12*2*(A96))+(H$11)</f>
        <v>7.5319400837119993E-2</v>
      </c>
      <c r="F96" s="6">
        <f t="shared" si="0"/>
        <v>-6.3387075071999824E-4</v>
      </c>
      <c r="G96" s="32">
        <f t="shared" si="1"/>
        <v>-5.0010427263999999E-2</v>
      </c>
      <c r="H96" s="6">
        <f t="shared" si="2"/>
        <v>2.35958769977344E-2</v>
      </c>
      <c r="I96" s="2">
        <f t="shared" si="4"/>
        <v>-2.35958769977344E-2</v>
      </c>
      <c r="J96" s="32">
        <f t="shared" si="3"/>
        <v>-0.25065965620223996</v>
      </c>
    </row>
    <row r="97" spans="1:10">
      <c r="A97" s="24">
        <v>0.27500000000000002</v>
      </c>
      <c r="B97" s="2">
        <f>(G$16*(A97^6))+(G$15*(A97^5))+(G$14*(A97^4))+(G$13*(A97^3))+(G$12*(A97^2))+(G$11*A97)+G$10</f>
        <v>2.3845705936425779E-2</v>
      </c>
      <c r="C97" s="2">
        <f>(H$16*(A97^6))+(H$15*(A97^5))+(H$14*(A97^4))+(H$13*(A97^3))+(H$12*(A97^2))+(H$11*A97)+H$10</f>
        <v>-2.4600389330590819E-2</v>
      </c>
      <c r="D97" s="1">
        <f>(G$16*6*(A97^5))+(G$15*5*(A97^4))+(G$14*4*(A97^3))+(G$13*3*(A97^2))+(G$12*2*(A97))+(G$11)</f>
        <v>-0.17811171307031248</v>
      </c>
      <c r="E97" s="7">
        <f>(H$16*6*(A97^5))+(H$15*5*(A97^4))+(H$14*4*(A97^3))+(H$13*3*(A97^2))+(H$12*2*(A97))+(H$11)</f>
        <v>7.2934394076171874E-2</v>
      </c>
      <c r="F97" s="6">
        <f t="shared" si="0"/>
        <v>-3.7734169708251997E-4</v>
      </c>
      <c r="G97" s="32">
        <f t="shared" si="1"/>
        <v>-5.2588659497070304E-2</v>
      </c>
      <c r="H97" s="6">
        <f t="shared" si="2"/>
        <v>2.4223047633508299E-2</v>
      </c>
      <c r="I97" s="2">
        <f t="shared" si="4"/>
        <v>-2.4223047633508299E-2</v>
      </c>
      <c r="J97" s="32">
        <f t="shared" si="3"/>
        <v>-0.25104610714648434</v>
      </c>
    </row>
    <row r="98" spans="1:10">
      <c r="A98" s="24">
        <v>0.27</v>
      </c>
      <c r="B98" s="2">
        <f>(G$16*(A98^6))+(G$15*(A98^5))+(G$14*(A98^4))+(G$13*(A98^3))+(G$12*(A98^2))+(G$11*A98)+G$10</f>
        <v>2.4742839074540404E-2</v>
      </c>
      <c r="C98" s="2">
        <f>(H$16*(A98^6))+(H$15*(A98^5))+(H$14*(A98^4))+(H$13*(A98^3))+(H$12*(A98^2))+(H$11*A98)+H$10</f>
        <v>-2.49590655347929E-2</v>
      </c>
      <c r="D98" s="1">
        <f>(G$16*6*(A98^5))+(G$15*5*(A98^4))+(G$14*4*(A98^3))+(G$13*3*(A98^2))+(G$12*2*(A98))+(G$11)</f>
        <v>-0.18071260821087998</v>
      </c>
      <c r="E98" s="7">
        <f>(H$16*6*(A98^5))+(H$15*5*(A98^4))+(H$14*4*(A98^3))+(H$13*3*(A98^2))+(H$12*2*(A98))+(H$11)</f>
        <v>7.0533693551379978E-2</v>
      </c>
      <c r="F98" s="6">
        <f t="shared" si="0"/>
        <v>-1.0811323012624788E-4</v>
      </c>
      <c r="G98" s="32">
        <f t="shared" si="1"/>
        <v>-5.508945732975E-2</v>
      </c>
      <c r="H98" s="6">
        <f t="shared" si="2"/>
        <v>2.4850952304666652E-2</v>
      </c>
      <c r="I98" s="2">
        <f t="shared" si="4"/>
        <v>-2.4850952304666652E-2</v>
      </c>
      <c r="J98" s="32">
        <f t="shared" si="3"/>
        <v>-0.25124630176225993</v>
      </c>
    </row>
    <row r="99" spans="1:10">
      <c r="A99" s="24">
        <v>0.26500000000000001</v>
      </c>
      <c r="B99" s="2">
        <f>(G$16*(A99^6))+(G$15*(A99^5))+(G$14*(A99^4))+(G$13*(A99^3))+(G$12*(A99^2))+(G$11*A99)+G$10</f>
        <v>2.5652537929395383E-2</v>
      </c>
      <c r="C99" s="2">
        <f>(H$16*(A99^6))+(H$15*(A99^5))+(H$14*(A99^4))+(H$13*(A99^3))+(H$12*(A99^2))+(H$11*A99)+H$10</f>
        <v>-2.530570452260323E-2</v>
      </c>
      <c r="D99" s="1">
        <f>(G$16*6*(A99^5))+(G$15*5*(A99^4))+(G$14*4*(A99^3))+(G$13*3*(A99^2))+(G$12*2*(A99))+(G$11)</f>
        <v>-0.18313706878984751</v>
      </c>
      <c r="E99" s="7">
        <f>(H$16*6*(A99^5))+(H$15*5*(A99^4))+(H$14*4*(A99^3))+(H$13*3*(A99^2))+(H$12*2*(A99))+(H$11)</f>
        <v>6.8119945787800618E-2</v>
      </c>
      <c r="F99" s="6">
        <f t="shared" si="0"/>
        <v>1.7341670339607665E-4</v>
      </c>
      <c r="G99" s="32">
        <f t="shared" si="1"/>
        <v>-5.7508561501023445E-2</v>
      </c>
      <c r="H99" s="6">
        <f t="shared" si="2"/>
        <v>2.5479121225999306E-2</v>
      </c>
      <c r="I99" s="2">
        <f t="shared" si="4"/>
        <v>-2.5479121225999306E-2</v>
      </c>
      <c r="J99" s="32">
        <f t="shared" si="3"/>
        <v>-0.25125701457764815</v>
      </c>
    </row>
    <row r="100" spans="1:10">
      <c r="A100" s="24">
        <v>0.26</v>
      </c>
      <c r="B100" s="2">
        <f>(G$16*(A100^6))+(G$15*(A100^5))+(G$14*(A100^4))+(G$13*(A100^3))+(G$12*(A100^2))+(G$11*A100)+G$10</f>
        <v>2.6573906833433608E-2</v>
      </c>
      <c r="C100" s="2">
        <f>(H$16*(A100^6))+(H$15*(A100^5))+(H$14*(A100^4))+(H$13*(A100^3))+(H$12*(A100^2))+(H$11*A100)+H$10</f>
        <v>-2.5640247603193601E-2</v>
      </c>
      <c r="D100" s="1">
        <f>(G$16*6*(A100^5))+(G$15*5*(A100^4))+(G$14*4*(A100^3))+(G$13*3*(A100^2))+(G$12*2*(A100))+(G$11)</f>
        <v>-0.18537979046784001</v>
      </c>
      <c r="E100" s="7">
        <f>(H$16*6*(A100^5))+(H$15*5*(A100^4))+(H$14*4*(A100^3))+(H$13*3*(A100^2))+(H$12*2*(A100))+(H$11)</f>
        <v>6.5695763171840005E-2</v>
      </c>
      <c r="F100" s="6">
        <f t="shared" si="0"/>
        <v>4.6682961512000375E-4</v>
      </c>
      <c r="G100" s="32">
        <f t="shared" si="1"/>
        <v>-5.9842013648E-2</v>
      </c>
      <c r="H100" s="6">
        <f t="shared" si="2"/>
        <v>2.6107077218313603E-2</v>
      </c>
      <c r="I100" s="2">
        <f t="shared" si="4"/>
        <v>-2.6107077218313603E-2</v>
      </c>
      <c r="J100" s="32">
        <f t="shared" si="3"/>
        <v>-0.25107555363968004</v>
      </c>
    </row>
    <row r="101" spans="1:10">
      <c r="A101" s="24">
        <v>0.255</v>
      </c>
      <c r="B101" s="2">
        <f>(G$16*(A101^6))+(G$15*(A101^5))+(G$14*(A101^4))+(G$13*(A101^3))+(G$12*(A101^2))+(G$11*A101)+G$10</f>
        <v>2.7506024990311934E-2</v>
      </c>
      <c r="C101" s="2">
        <f>(H$16*(A101^6))+(H$15*(A101^5))+(H$14*(A101^4))+(H$13*(A101^3))+(H$12*(A101^2))+(H$11*A101)+H$10</f>
        <v>-2.5962649060568534E-2</v>
      </c>
      <c r="D101" s="1">
        <f>(G$16*6*(A101^5))+(G$15*5*(A101^4))+(G$14*4*(A101^3))+(G$13*3*(A101^2))+(G$12*2*(A101))+(G$11)</f>
        <v>-0.18743602397118253</v>
      </c>
      <c r="E101" s="7">
        <f>(H$16*6*(A101^5))+(H$15*5*(A101^4))+(H$14*4*(A101^3))+(H$13*3*(A101^2))+(H$12*2*(A101))+(H$11)</f>
        <v>6.3263723109979367E-2</v>
      </c>
      <c r="F101" s="6">
        <f t="shared" si="0"/>
        <v>7.7168796487169997E-4</v>
      </c>
      <c r="G101" s="32">
        <f t="shared" si="1"/>
        <v>-6.2086150430601582E-2</v>
      </c>
      <c r="H101" s="6">
        <f t="shared" si="2"/>
        <v>2.6734337025440234E-2</v>
      </c>
      <c r="I101" s="2">
        <f t="shared" si="4"/>
        <v>-2.6734337025440234E-2</v>
      </c>
      <c r="J101" s="32">
        <f t="shared" si="3"/>
        <v>-0.25069974708116188</v>
      </c>
    </row>
    <row r="102" spans="1:10">
      <c r="A102" s="24">
        <v>0.25</v>
      </c>
      <c r="B102" s="2">
        <f>(G$16*(A102^6))+(G$15*(A102^5))+(G$14*(A102^4))+(G$13*(A102^3))+(G$12*(A102^2))+(G$11*A102)+G$10</f>
        <v>2.8447949218750004E-2</v>
      </c>
      <c r="C102" s="2">
        <f>(H$16*(A102^6))+(H$15*(A102^5))+(H$14*(A102^4))+(H$13*(A102^3))+(H$12*(A102^2))+(H$11*A102)+H$10</f>
        <v>-2.6272875976562502E-2</v>
      </c>
      <c r="D102" s="1">
        <f>(G$16*6*(A102^5))+(G$15*5*(A102^4))+(G$14*4*(A102^3))+(G$13*3*(A102^2))+(G$12*2*(A102))+(G$11)</f>
        <v>-0.18930156250000002</v>
      </c>
      <c r="E102" s="7">
        <f>(H$16*6*(A102^5))+(H$15*5*(A102^4))+(H$14*4*(A102^3))+(H$13*3*(A102^2))+(H$12*2*(A102))+(H$11)</f>
        <v>6.0826367187499994E-2</v>
      </c>
      <c r="F102" s="6">
        <f t="shared" si="0"/>
        <v>1.0875366210937511E-3</v>
      </c>
      <c r="G102" s="32">
        <f t="shared" si="1"/>
        <v>-6.4237597656250006E-2</v>
      </c>
      <c r="H102" s="6">
        <f t="shared" si="2"/>
        <v>2.7360412597656251E-2</v>
      </c>
      <c r="I102" s="2">
        <f t="shared" si="4"/>
        <v>-2.7360412597656251E-2</v>
      </c>
      <c r="J102" s="32">
        <f t="shared" si="3"/>
        <v>-0.25012792968750003</v>
      </c>
    </row>
    <row r="103" spans="1:10">
      <c r="A103" s="24">
        <v>0.245</v>
      </c>
      <c r="B103" s="2">
        <f>(G$16*(A103^6))+(G$15*(A103^5))+(G$14*(A103^4))+(G$13*(A103^3))+(G$12*(A103^2))+(G$11*A103)+G$10</f>
        <v>2.9398716633419433E-2</v>
      </c>
      <c r="C103" s="2">
        <f>(H$16*(A103^6))+(H$15*(A103^5))+(H$14*(A103^4))+(H$13*(A103^3))+(H$12*(A103^2))+(H$11*A103)+H$10</f>
        <v>-2.657090804963072E-2</v>
      </c>
      <c r="D103" s="1">
        <f>(G$16*6*(A103^5))+(G$15*5*(A103^4))+(G$14*4*(A103^3))+(G$13*3*(A103^2))+(G$12*2*(A103))+(G$11)</f>
        <v>-0.19097272913631752</v>
      </c>
      <c r="E103" s="7">
        <f>(H$16*6*(A103^5))+(H$15*5*(A103^4))+(H$14*4*(A103^3))+(H$13*3*(A103^2))+(H$12*2*(A103))+(H$11)</f>
        <v>5.8386200327208121E-2</v>
      </c>
      <c r="F103" s="6">
        <f t="shared" si="0"/>
        <v>1.4139042918943565E-3</v>
      </c>
      <c r="G103" s="32">
        <f t="shared" si="1"/>
        <v>-6.62932644045547E-2</v>
      </c>
      <c r="H103" s="6">
        <f t="shared" si="2"/>
        <v>2.7984812341525077E-2</v>
      </c>
      <c r="I103" s="2">
        <f t="shared" si="4"/>
        <v>-2.7984812341525077E-2</v>
      </c>
      <c r="J103" s="32">
        <f t="shared" si="3"/>
        <v>-0.24935892946352564</v>
      </c>
    </row>
    <row r="104" spans="1:10">
      <c r="A104" s="24">
        <v>0.24</v>
      </c>
      <c r="B104" s="2">
        <f>(G$16*(A104^6))+(G$15*(A104^5))+(G$14*(A104^4))+(G$13*(A104^3))+(G$12*(A104^2))+(G$11*A104)+G$10</f>
        <v>3.0357347262873605E-2</v>
      </c>
      <c r="C104" s="2">
        <f>(H$16*(A104^6))+(H$15*(A104^5))+(H$14*(A104^4))+(H$13*(A104^3))+(H$12*(A104^2))+(H$11*A104)+H$10</f>
        <v>-2.68567374094336E-2</v>
      </c>
      <c r="D104" s="1">
        <f>(G$16*6*(A104^5))+(G$15*5*(A104^4))+(G$14*4*(A104^3))+(G$13*3*(A104^2))+(G$12*2*(A104))+(G$11)</f>
        <v>-0.19244636425216</v>
      </c>
      <c r="E104" s="7">
        <f>(H$16*6*(A104^5))+(H$15*5*(A104^4))+(H$14*4*(A104^3))+(H$13*3*(A104^2))+(H$12*2*(A104))+(H$11)</f>
        <v>5.5945689948159988E-2</v>
      </c>
      <c r="F104" s="6">
        <f t="shared" si="0"/>
        <v>1.7503049267200022E-3</v>
      </c>
      <c r="G104" s="32">
        <f t="shared" si="1"/>
        <v>-6.8250337152000004E-2</v>
      </c>
      <c r="H104" s="6">
        <f t="shared" si="2"/>
        <v>2.8607042336153604E-2</v>
      </c>
      <c r="I104" s="2">
        <f t="shared" si="4"/>
        <v>-2.8607042336153604E-2</v>
      </c>
      <c r="J104" s="32">
        <f t="shared" si="3"/>
        <v>-0.24839205420031998</v>
      </c>
    </row>
    <row r="105" spans="1:10">
      <c r="A105" s="24">
        <v>0.23499999999999999</v>
      </c>
      <c r="B105" s="2">
        <f>(G$16*(A105^6))+(G$15*(A105^5))+(G$14*(A105^4))+(G$13*(A105^3))+(G$12*(A105^2))+(G$11*A105)+G$10</f>
        <v>3.1322846604517882E-2</v>
      </c>
      <c r="C105" s="2">
        <f>(H$16*(A105^6))+(H$15*(A105^5))+(H$14*(A105^4))+(H$13*(A105^3))+(H$12*(A105^2))+(H$11*A105)+H$10</f>
        <v>-2.7130368427214797E-2</v>
      </c>
      <c r="D105" s="1">
        <f>(G$16*6*(A105^5))+(G$15*5*(A105^4))+(G$14*4*(A105^3))+(G$13*3*(A105^2))+(G$12*2*(A105))+(G$11)</f>
        <v>-0.1937198129176525</v>
      </c>
      <c r="E105" s="7">
        <f>(H$16*6*(A105^5))+(H$15*5*(A105^4))+(H$14*4*(A105^3))+(H$13*3*(A105^2))+(H$12*2*(A105))+(H$11)</f>
        <v>5.350726512438686E-2</v>
      </c>
      <c r="F105" s="6">
        <f t="shared" si="0"/>
        <v>2.0962390886515424E-3</v>
      </c>
      <c r="G105" s="32">
        <f t="shared" si="1"/>
        <v>-7.010627389663282E-2</v>
      </c>
      <c r="H105" s="6">
        <f t="shared" si="2"/>
        <v>2.9226607515866337E-2</v>
      </c>
      <c r="I105" s="2">
        <f t="shared" si="4"/>
        <v>-2.9226607515866337E-2</v>
      </c>
      <c r="J105" s="32">
        <f t="shared" si="3"/>
        <v>-0.24722707804203936</v>
      </c>
    </row>
    <row r="106" spans="1:10">
      <c r="A106" s="24">
        <v>0.23</v>
      </c>
      <c r="B106" s="2">
        <f>(G$16*(A106^6))+(G$15*(A106^5))+(G$14*(A106^4))+(G$13*(A106^3))+(G$12*(A106^2))+(G$11*A106)+G$10</f>
        <v>3.2294208116620399E-2</v>
      </c>
      <c r="C106" s="2">
        <f>(H$16*(A106^6))+(H$15*(A106^5))+(H$14*(A106^4))+(H$13*(A106^3))+(H$12*(A106^2))+(H$11*A106)+H$10</f>
        <v>-2.7391817521972901E-2</v>
      </c>
      <c r="D106" s="1">
        <f>(G$16*6*(A106^5))+(G$15*5*(A106^4))+(G$14*4*(A106^3))+(G$13*3*(A106^2))+(G$12*2*(A106))+(G$11)</f>
        <v>-0.19479091230912002</v>
      </c>
      <c r="E106" s="7">
        <f>(H$16*6*(A106^5))+(H$15*5*(A106^4))+(H$14*4*(A106^3))+(H$13*3*(A106^2))+(H$12*2*(A106))+(H$11)</f>
        <v>5.1073315743619993E-2</v>
      </c>
      <c r="F106" s="6">
        <f t="shared" si="0"/>
        <v>2.4511952973237487E-3</v>
      </c>
      <c r="G106" s="32">
        <f t="shared" si="1"/>
        <v>-7.1858798282750019E-2</v>
      </c>
      <c r="H106" s="6">
        <f t="shared" si="2"/>
        <v>2.984301281929665E-2</v>
      </c>
      <c r="I106" s="2">
        <f t="shared" si="4"/>
        <v>-2.984301281929665E-2</v>
      </c>
      <c r="J106" s="32">
        <f t="shared" si="3"/>
        <v>-0.24586422805274</v>
      </c>
    </row>
    <row r="107" spans="1:10">
      <c r="A107" s="24">
        <v>0.22500000000000001</v>
      </c>
      <c r="B107" s="2">
        <f>(G$16*(A107^6))+(G$15*(A107^5))+(G$14*(A107^4))+(G$13*(A107^3))+(G$12*(A107^2))+(G$11*A107)+G$10</f>
        <v>3.3270415647363286E-2</v>
      </c>
      <c r="C107" s="2">
        <f>(H$16*(A107^6))+(H$15*(A107^5))+(H$14*(A107^4))+(H$13*(A107^3))+(H$12*(A107^2))+(H$11*A107)+H$10</f>
        <v>-2.7641112962426759E-2</v>
      </c>
      <c r="D107" s="1">
        <f>(G$16*6*(A107^5))+(G$15*5*(A107^4))+(G$14*4*(A107^3))+(G$13*3*(A107^2))+(G$12*2*(A107))+(G$11)</f>
        <v>-0.19565797911718752</v>
      </c>
      <c r="E107" s="7">
        <f>(H$16*6*(A107^5))+(H$15*5*(A107^4))+(H$14*4*(A107^3))+(H$13*3*(A107^2))+(H$12*2*(A107))+(H$11)</f>
        <v>4.8646191666015623E-2</v>
      </c>
      <c r="F107" s="6">
        <f t="shared" si="0"/>
        <v>2.8146513424682634E-3</v>
      </c>
      <c r="G107" s="32">
        <f t="shared" si="1"/>
        <v>-7.3505893725585941E-2</v>
      </c>
      <c r="H107" s="6">
        <f t="shared" si="2"/>
        <v>3.0455764304895022E-2</v>
      </c>
      <c r="I107" s="2">
        <f t="shared" si="4"/>
        <v>-3.0455764304895022E-2</v>
      </c>
      <c r="J107" s="32">
        <f t="shared" si="3"/>
        <v>-0.24430417078320316</v>
      </c>
    </row>
    <row r="108" spans="1:10">
      <c r="A108" s="24">
        <v>0.22</v>
      </c>
      <c r="B108" s="2">
        <f>(G$16*(A108^6))+(G$15*(A108^5))+(G$14*(A108^4))+(G$13*(A108^3))+(G$12*(A108^2))+(G$11*A108)+G$10</f>
        <v>3.4250445800934406E-2</v>
      </c>
      <c r="C108" s="2">
        <f>(H$16*(A108^6))+(H$15*(A108^5))+(H$14*(A108^4))+(H$13*(A108^3))+(H$12*(A108^2))+(H$11*A108)+H$10</f>
        <v>-2.78782946647744E-2</v>
      </c>
      <c r="D108" s="1">
        <f>(G$16*6*(A108^5))+(G$15*5*(A108^4))+(G$14*4*(A108^3))+(G$13*3*(A108^2))+(G$12*2*(A108))+(G$11)</f>
        <v>-0.19631979695488</v>
      </c>
      <c r="E108" s="7">
        <f>(H$16*6*(A108^5))+(H$15*5*(A108^4))+(H$14*4*(A108^3))+(H$13*3*(A108^2))+(H$12*2*(A108))+(H$11)</f>
        <v>4.6228201882879988E-2</v>
      </c>
      <c r="F108" s="6">
        <f t="shared" si="0"/>
        <v>3.1860755680800032E-3</v>
      </c>
      <c r="G108" s="32">
        <f t="shared" si="1"/>
        <v>-7.5045797536000006E-2</v>
      </c>
      <c r="H108" s="6">
        <f t="shared" si="2"/>
        <v>3.1064370232854403E-2</v>
      </c>
      <c r="I108" s="2">
        <f t="shared" si="4"/>
        <v>-3.1064370232854403E-2</v>
      </c>
      <c r="J108" s="32">
        <f t="shared" si="3"/>
        <v>-0.24254799883775999</v>
      </c>
    </row>
    <row r="109" spans="1:10">
      <c r="A109" s="24">
        <v>0.215</v>
      </c>
      <c r="B109" s="2">
        <f>(G$16*(A109^6))+(G$15*(A109^5))+(G$14*(A109^4))+(G$13*(A109^3))+(G$12*(A109^2))+(G$11*A109)+G$10</f>
        <v>3.5233270240659635E-2</v>
      </c>
      <c r="C109" s="2">
        <f>(H$16*(A109^6))+(H$15*(A109^5))+(H$14*(A109^4))+(H$13*(A109^3))+(H$12*(A109^2))+(H$11*A109)+H$10</f>
        <v>-2.8103413986245607E-2</v>
      </c>
      <c r="D109" s="1">
        <f>(G$16*6*(A109^5))+(G$15*5*(A109^4))+(G$14*4*(A109^3))+(G$13*3*(A109^2))+(G$12*2*(A109))+(G$11)</f>
        <v>-0.19677560376572251</v>
      </c>
      <c r="E109" s="7">
        <f>(H$16*6*(A109^5))+(H$15*5*(A109^4))+(H$14*4*(A109^3))+(H$13*3*(A109^2))+(H$12*2*(A109))+(H$11)</f>
        <v>4.3821613675394361E-2</v>
      </c>
      <c r="F109" s="6">
        <f t="shared" si="0"/>
        <v>3.5649281272070142E-3</v>
      </c>
      <c r="G109" s="32">
        <f t="shared" si="1"/>
        <v>-7.6476995045164073E-2</v>
      </c>
      <c r="H109" s="6">
        <f t="shared" si="2"/>
        <v>3.1668342113452624E-2</v>
      </c>
      <c r="I109" s="2">
        <f t="shared" si="4"/>
        <v>-3.1668342113452624E-2</v>
      </c>
      <c r="J109" s="32">
        <f t="shared" si="3"/>
        <v>-0.24059721744111687</v>
      </c>
    </row>
    <row r="110" spans="1:10">
      <c r="A110" s="24">
        <v>0.21</v>
      </c>
      <c r="B110" s="2">
        <f>(G$16*(A110^6))+(G$15*(A110^5))+(G$14*(A110^4))+(G$13*(A110^3))+(G$12*(A110^2))+(G$11*A110)+G$10</f>
        <v>3.6217857929175604E-2</v>
      </c>
      <c r="C110" s="2">
        <f>(H$16*(A110^6))+(H$15*(A110^5))+(H$14*(A110^4))+(H$13*(A110^3))+(H$12*(A110^2))+(H$11*A110)+H$10</f>
        <v>-2.83165335144481E-2</v>
      </c>
      <c r="D110" s="1">
        <f>(G$16*6*(A110^5))+(G$15*5*(A110^4))+(G$14*4*(A110^3))+(G$13*3*(A110^2))+(G$12*2*(A110))+(G$11)</f>
        <v>-0.19702507923183998</v>
      </c>
      <c r="E110" s="7">
        <f>(H$16*6*(A110^5))+(H$15*5*(A110^4))+(H$14*4*(A110^3))+(H$13*3*(A110^2))+(H$12*2*(A110))+(H$11)</f>
        <v>4.1428651773339986E-2</v>
      </c>
      <c r="F110" s="6">
        <f t="shared" si="0"/>
        <v>3.9506622073637518E-3</v>
      </c>
      <c r="G110" s="32">
        <f t="shared" si="1"/>
        <v>-7.7798213729249999E-2</v>
      </c>
      <c r="H110" s="6">
        <f t="shared" si="2"/>
        <v>3.2267195721811852E-2</v>
      </c>
      <c r="I110" s="2">
        <f t="shared" si="4"/>
        <v>-3.2267195721811852E-2</v>
      </c>
      <c r="J110" s="32">
        <f t="shared" si="3"/>
        <v>-0.23845373100517997</v>
      </c>
    </row>
    <row r="111" spans="1:10">
      <c r="A111" s="24">
        <v>0.20499999999999999</v>
      </c>
      <c r="B111" s="2">
        <f>(G$16*(A111^6))+(G$15*(A111^5))+(G$14*(A111^4))+(G$13*(A111^3))+(G$12*(A111^2))+(G$11*A111)+G$10</f>
        <v>3.7203177305642939E-2</v>
      </c>
      <c r="C111" s="2">
        <f>(H$16*(A111^6))+(H$15*(A111^5))+(H$14*(A111^4))+(H$13*(A111^3))+(H$12*(A111^2))+(H$11*A111)+H$10</f>
        <v>-2.8517726852507346E-2</v>
      </c>
      <c r="D111" s="1">
        <f>(G$16*6*(A111^5))+(G$15*5*(A111^4))+(G$14*4*(A111^3))+(G$13*3*(A111^2))+(G$12*2*(A111))+(G$11)</f>
        <v>-0.19706833218205752</v>
      </c>
      <c r="E111" s="7">
        <f>(H$16*6*(A111^5))+(H$15*5*(A111^4))+(H$14*4*(A111^3))+(H$13*3*(A111^2))+(H$12*2*(A111))+(H$11)</f>
        <v>3.9051497513823114E-2</v>
      </c>
      <c r="F111" s="6">
        <f t="shared" si="0"/>
        <v>4.3427252265677962E-3</v>
      </c>
      <c r="G111" s="32">
        <f t="shared" si="1"/>
        <v>-7.9008417334117204E-2</v>
      </c>
      <c r="H111" s="6">
        <f t="shared" si="2"/>
        <v>3.2860452079075141E-2</v>
      </c>
      <c r="I111" s="2">
        <f t="shared" si="4"/>
        <v>-3.2860452079075141E-2</v>
      </c>
      <c r="J111" s="32">
        <f t="shared" si="3"/>
        <v>-0.23611982969588063</v>
      </c>
    </row>
    <row r="112" spans="1:10">
      <c r="A112" s="24">
        <v>0.2</v>
      </c>
      <c r="B112" s="2">
        <f>(G$16*(A112^6))+(G$15*(A112^5))+(G$14*(A112^4))+(G$13*(A112^3))+(G$12*(A112^2))+(G$11*A112)+G$10</f>
        <v>3.8188198399999998E-2</v>
      </c>
      <c r="C112" s="2">
        <f>(H$16*(A112^6))+(H$15*(A112^5))+(H$14*(A112^4))+(H$13*(A112^3))+(H$12*(A112^2))+(H$11*A112)+H$10</f>
        <v>-2.8707078399999999E-2</v>
      </c>
      <c r="D112" s="1">
        <f>(G$16*6*(A112^5))+(G$15*5*(A112^4))+(G$14*4*(A112^3))+(G$13*3*(A112^2))+(G$12*2*(A112))+(G$11)</f>
        <v>-0.196905888</v>
      </c>
      <c r="E112" s="7">
        <f>(H$16*6*(A112^5))+(H$15*5*(A112^4))+(H$14*4*(A112^3))+(H$13*3*(A112^2))+(H$12*2*(A112))+(H$11)</f>
        <v>3.6692288000000003E-2</v>
      </c>
      <c r="F112" s="6">
        <f t="shared" si="0"/>
        <v>4.7405599999999996E-3</v>
      </c>
      <c r="G112" s="32">
        <f t="shared" si="1"/>
        <v>-8.0106800000000006E-2</v>
      </c>
      <c r="H112" s="6">
        <f t="shared" si="2"/>
        <v>3.34476384E-2</v>
      </c>
      <c r="I112" s="2">
        <f t="shared" si="4"/>
        <v>-3.34476384E-2</v>
      </c>
      <c r="J112" s="32">
        <f t="shared" si="3"/>
        <v>-0.23359817599999999</v>
      </c>
    </row>
    <row r="113" spans="1:10">
      <c r="A113" s="24">
        <v>0.19500000000000001</v>
      </c>
      <c r="B113" s="2">
        <f>(G$16*(A113^6))+(G$15*(A113^5))+(G$14*(A113^4))+(G$13*(A113^3))+(G$12*(A113^2))+(G$11*A113)+G$10</f>
        <v>3.9171894884257187E-2</v>
      </c>
      <c r="C113" s="2">
        <f>(H$16*(A113^6))+(H$15*(A113^5))+(H$14*(A113^4))+(H$13*(A113^3))+(H$12*(A113^2))+(H$11*A113)+H$10</f>
        <v>-2.8884683129680969E-2</v>
      </c>
      <c r="D113" s="1">
        <f>(G$16*6*(A113^5))+(G$15*5*(A113^4))+(G$14*4*(A113^3))+(G$13*3*(A113^2))+(G$12*2*(A113))+(G$11)</f>
        <v>-0.19653867603219249</v>
      </c>
      <c r="E113" s="7">
        <f>(H$16*6*(A113^5))+(H$15*5*(A113^4))+(H$14*4*(A113^3))+(H$13*3*(A113^2))+(H$12*2*(A113))+(H$11)</f>
        <v>3.4353115259801878E-2</v>
      </c>
      <c r="F113" s="6">
        <f t="shared" si="0"/>
        <v>5.1436058772881092E-3</v>
      </c>
      <c r="G113" s="32">
        <f t="shared" si="1"/>
        <v>-8.1092780386195301E-2</v>
      </c>
      <c r="H113" s="6">
        <f t="shared" si="2"/>
        <v>3.4028289006969081E-2</v>
      </c>
      <c r="I113" s="2">
        <f t="shared" si="4"/>
        <v>-3.4028289006969081E-2</v>
      </c>
      <c r="J113" s="32">
        <f t="shared" si="3"/>
        <v>-0.23089179129199439</v>
      </c>
    </row>
    <row r="114" spans="1:10">
      <c r="A114" s="24">
        <v>0.19</v>
      </c>
      <c r="B114" s="2">
        <f>(G$16*(A114^6))+(G$15*(A114^5))+(G$14*(A114^4))+(G$13*(A114^3))+(G$12*(A114^2))+(G$11*A114)+G$10</f>
        <v>4.01532460608316E-2</v>
      </c>
      <c r="C114" s="2">
        <f>(H$16*(A114^6))+(H$15*(A114^5))+(H$14*(A114^4))+(H$13*(A114^3))+(H$12*(A114^2))+(H$11*A114)+H$10</f>
        <v>-2.9050646360004102E-2</v>
      </c>
      <c r="D114" s="1">
        <f>(G$16*6*(A114^5))+(G$15*5*(A114^4))+(G$14*4*(A114^3))+(G$13*3*(A114^2))+(G$12*2*(A114))+(G$11)</f>
        <v>-0.19596801699616001</v>
      </c>
      <c r="E114" s="7">
        <f>(H$16*6*(A114^5))+(H$15*5*(A114^4))+(H$14*4*(A114^3))+(H$13*3*(A114^2))+(H$12*2*(A114))+(H$11)</f>
        <v>3.2036025404659996E-2</v>
      </c>
      <c r="F114" s="6">
        <f t="shared" si="0"/>
        <v>5.551299850413749E-3</v>
      </c>
      <c r="G114" s="32">
        <f t="shared" si="1"/>
        <v>-8.1965995795750007E-2</v>
      </c>
      <c r="H114" s="6">
        <f t="shared" si="2"/>
        <v>3.4601946210417851E-2</v>
      </c>
      <c r="I114" s="2">
        <f t="shared" si="4"/>
        <v>-3.4601946210417851E-2</v>
      </c>
      <c r="J114" s="32">
        <f t="shared" si="3"/>
        <v>-0.22800404240082001</v>
      </c>
    </row>
    <row r="115" spans="1:10">
      <c r="A115" s="24">
        <v>0.185</v>
      </c>
      <c r="B115" s="2">
        <f>(G$16*(A115^6))+(G$15*(A115^5))+(G$14*(A115^4))+(G$13*(A115^3))+(G$12*(A115^2))+(G$11*A115)+G$10</f>
        <v>4.1131238787922388E-2</v>
      </c>
      <c r="C115" s="2">
        <f>(H$16*(A115^6))+(H$15*(A115^5))+(H$14*(A115^4))+(H$13*(A115^3))+(H$12*(A115^2))+(H$11*A115)+H$10</f>
        <v>-2.9205083523436481E-2</v>
      </c>
      <c r="D115" s="1">
        <f>(G$16*6*(A115^5))+(G$15*5*(A115^4))+(G$14*4*(A115^3))+(G$13*3*(A115^2))+(G$12*2*(A115))+(G$11)</f>
        <v>-0.19519561038852751</v>
      </c>
      <c r="E115" s="7">
        <f>(H$16*6*(A115^5))+(H$15*5*(A115^4))+(H$14*4*(A115^3))+(H$13*3*(A115^2))+(H$12*2*(A115))+(H$11)</f>
        <v>2.974301778823062E-2</v>
      </c>
      <c r="F115" s="6">
        <f t="shared" si="0"/>
        <v>5.9630776322429531E-3</v>
      </c>
      <c r="G115" s="32">
        <f t="shared" si="1"/>
        <v>-8.2726296300148439E-2</v>
      </c>
      <c r="H115" s="6">
        <f t="shared" si="2"/>
        <v>3.5168161155679431E-2</v>
      </c>
      <c r="I115" s="2">
        <f t="shared" si="4"/>
        <v>-3.5168161155679431E-2</v>
      </c>
      <c r="J115" s="32">
        <f t="shared" si="3"/>
        <v>-0.22493862817675814</v>
      </c>
    </row>
    <row r="116" spans="1:10">
      <c r="A116" s="24">
        <v>0.18</v>
      </c>
      <c r="B116" s="2">
        <f>(G$16*(A116^6))+(G$15*(A116^5))+(G$14*(A116^4))+(G$13*(A116^3))+(G$12*(A116^2))+(G$11*A116)+G$10</f>
        <v>4.2104869341926407E-2</v>
      </c>
      <c r="C116" s="2">
        <f>(H$16*(A116^6))+(H$15*(A116^5))+(H$14*(A116^4))+(H$13*(A116^3))+(H$12*(A116^2))+(H$11*A116)+H$10</f>
        <v>-2.9348119930566401E-2</v>
      </c>
      <c r="D116" s="1">
        <f>(G$16*6*(A116^5))+(G$15*5*(A116^4))+(G$14*4*(A116^3))+(G$13*3*(A116^2))+(G$12*2*(A116))+(G$11)</f>
        <v>-0.19422352189311998</v>
      </c>
      <c r="E116" s="7">
        <f>(H$16*6*(A116^5))+(H$15*5*(A116^4))+(H$14*4*(A116^3))+(H$13*3*(A116^2))+(H$12*2*(A116))+(H$11)</f>
        <v>2.7476044165119996E-2</v>
      </c>
      <c r="F116" s="6">
        <f t="shared" ref="F116:F179" si="5">(B116+C116)/2</f>
        <v>6.3783747056800032E-3</v>
      </c>
      <c r="G116" s="32">
        <f t="shared" ref="G116:G179" si="6">(D116+E116)/2</f>
        <v>-8.3373738863999985E-2</v>
      </c>
      <c r="H116" s="6">
        <f t="shared" ref="H116:H179" si="7">(B116-C116)/2</f>
        <v>3.57264946362464E-2</v>
      </c>
      <c r="I116" s="2">
        <f t="shared" si="4"/>
        <v>-3.57264946362464E-2</v>
      </c>
      <c r="J116" s="32">
        <f t="shared" ref="J116:J179" si="8">D116-E116</f>
        <v>-0.22169956605823998</v>
      </c>
    </row>
    <row r="117" spans="1:10">
      <c r="A117" s="24">
        <v>0.17499999999999999</v>
      </c>
      <c r="B117" s="2">
        <f>(G$16*(A117^6))+(G$15*(A117^5))+(G$14*(A117^4))+(G$13*(A117^3))+(G$12*(A117^2))+(G$11*A117)+G$10</f>
        <v>4.3073145216894537E-2</v>
      </c>
      <c r="C117" s="2">
        <f>(H$16*(A117^6))+(H$15*(A117^5))+(H$14*(A117^4))+(H$13*(A117^3))+(H$12*(A117^2))+(H$11*A117)+H$10</f>
        <v>-2.9479890530004882E-2</v>
      </c>
      <c r="D117" s="1">
        <f>(G$16*6*(A117^5))+(G$15*5*(A117^4))+(G$14*4*(A117^3))+(G$13*3*(A117^2))+(G$12*2*(A117))+(G$11)</f>
        <v>-0.19305417078906251</v>
      </c>
      <c r="E117" s="7">
        <f>(H$16*6*(A117^5))+(H$15*5*(A117^4))+(H$14*4*(A117^3))+(H$13*3*(A117^2))+(H$12*2*(A117))+(H$11)</f>
        <v>2.5237007849609364E-2</v>
      </c>
      <c r="F117" s="6">
        <f t="shared" si="5"/>
        <v>6.7966273434448277E-3</v>
      </c>
      <c r="G117" s="32">
        <f t="shared" si="6"/>
        <v>-8.3908581469726573E-2</v>
      </c>
      <c r="H117" s="6">
        <f t="shared" si="7"/>
        <v>3.627651787344971E-2</v>
      </c>
      <c r="I117" s="2">
        <f t="shared" ref="I117:I180" si="9">-H117</f>
        <v>-3.627651787344971E-2</v>
      </c>
      <c r="J117" s="32">
        <f t="shared" si="8"/>
        <v>-0.21829117863867187</v>
      </c>
    </row>
    <row r="118" spans="1:10">
      <c r="A118" s="24">
        <v>0.17</v>
      </c>
      <c r="B118" s="2">
        <f>(G$16*(A118^6))+(G$15*(A118^5))+(G$14*(A118^4))+(G$13*(A118^3))+(G$12*(A118^2))+(G$11*A118)+G$10</f>
        <v>4.4035086861028402E-2</v>
      </c>
      <c r="C118" s="2">
        <f>(H$16*(A118^6))+(H$15*(A118^5))+(H$14*(A118^4))+(H$13*(A118^3))+(H$12*(A118^2))+(H$11*A118)+H$10</f>
        <v>-2.96005396640809E-2</v>
      </c>
      <c r="D118" s="1">
        <f>(G$16*6*(A118^5))+(G$15*5*(A118^4))+(G$14*4*(A118^3))+(G$13*3*(A118^2))+(G$12*2*(A118))+(G$11)</f>
        <v>-0.19169031735887998</v>
      </c>
      <c r="E118" s="7">
        <f>(H$16*6*(A118^5))+(H$15*5*(A118^4))+(H$14*4*(A118^3))+(H$13*3*(A118^2))+(H$12*2*(A118))+(H$11)</f>
        <v>2.3027762874380003E-2</v>
      </c>
      <c r="F118" s="6">
        <f t="shared" si="5"/>
        <v>7.2172735984737512E-3</v>
      </c>
      <c r="G118" s="32">
        <f t="shared" si="6"/>
        <v>-8.4331277242249994E-2</v>
      </c>
      <c r="H118" s="6">
        <f t="shared" si="7"/>
        <v>3.6817813262554649E-2</v>
      </c>
      <c r="I118" s="2">
        <f t="shared" si="9"/>
        <v>-3.6817813262554649E-2</v>
      </c>
      <c r="J118" s="32">
        <f t="shared" si="8"/>
        <v>-0.21471808023325997</v>
      </c>
    </row>
    <row r="119" spans="1:10">
      <c r="A119" s="24">
        <v>0.16500000000000001</v>
      </c>
      <c r="B119" s="2">
        <f>(G$16*(A119^6))+(G$15*(A119^5))+(G$14*(A119^4))+(G$13*(A119^3))+(G$12*(A119^2))+(G$11*A119)+G$10</f>
        <v>4.4989729350217632E-2</v>
      </c>
      <c r="C119" s="2">
        <f>(H$16*(A119^6))+(H$15*(A119^5))+(H$14*(A119^4))+(H$13*(A119^3))+(H$12*(A119^2))+(H$11*A119)+H$10</f>
        <v>-2.9710220820330171E-2</v>
      </c>
      <c r="D119" s="1">
        <f>(G$16*6*(A119^5))+(G$15*5*(A119^4))+(G$14*4*(A119^3))+(G$13*3*(A119^2))+(G$12*2*(A119))+(G$11)</f>
        <v>-0.1901350502965975</v>
      </c>
      <c r="E119" s="7">
        <f>(H$16*6*(A119^5))+(H$15*5*(A119^4))+(H$14*4*(A119^3))+(H$13*3*(A119^2))+(H$12*2*(A119))+(H$11)</f>
        <v>2.0850113149238129E-2</v>
      </c>
      <c r="F119" s="6">
        <f t="shared" si="5"/>
        <v>7.6397542649437305E-3</v>
      </c>
      <c r="G119" s="32">
        <f t="shared" si="6"/>
        <v>-8.4642468573679686E-2</v>
      </c>
      <c r="H119" s="6">
        <f t="shared" si="7"/>
        <v>3.73499750852739E-2</v>
      </c>
      <c r="I119" s="2">
        <f t="shared" si="9"/>
        <v>-3.73499750852739E-2</v>
      </c>
      <c r="J119" s="32">
        <f t="shared" si="8"/>
        <v>-0.21098516344583562</v>
      </c>
    </row>
    <row r="120" spans="1:10">
      <c r="A120" s="24">
        <v>0.16</v>
      </c>
      <c r="B120" s="2">
        <f>(G$16*(A120^6))+(G$15*(A120^5))+(G$14*(A120^4))+(G$13*(A120^3))+(G$12*(A120^2))+(G$11*A120)+G$10</f>
        <v>4.5936123998617601E-2</v>
      </c>
      <c r="C120" s="2">
        <f>(H$16*(A120^6))+(H$15*(A120^5))+(H$14*(A120^4))+(H$13*(A120^3))+(H$12*(A120^2))+(H$11*A120)+H$10</f>
        <v>-2.98090963787776E-2</v>
      </c>
      <c r="D120" s="1">
        <f>(G$16*6*(A120^5))+(G$15*5*(A120^4))+(G$14*4*(A120^3))+(G$13*3*(A120^2))+(G$12*2*(A120))+(G$11)</f>
        <v>-0.18839177411583999</v>
      </c>
      <c r="E120" s="7">
        <f>(H$16*6*(A120^5))+(H$15*5*(A120^4))+(H$14*4*(A120^3))+(H$13*3*(A120^2))+(H$12*2*(A120))+(H$11)</f>
        <v>1.8705811619839998E-2</v>
      </c>
      <c r="F120" s="6">
        <f t="shared" si="5"/>
        <v>8.0635138099200004E-3</v>
      </c>
      <c r="G120" s="32">
        <f t="shared" si="6"/>
        <v>-8.4842981247999993E-2</v>
      </c>
      <c r="H120" s="6">
        <f t="shared" si="7"/>
        <v>3.78726101886976E-2</v>
      </c>
      <c r="I120" s="2">
        <f t="shared" si="9"/>
        <v>-3.78726101886976E-2</v>
      </c>
      <c r="J120" s="32">
        <f t="shared" si="8"/>
        <v>-0.20709758573567999</v>
      </c>
    </row>
    <row r="121" spans="1:10">
      <c r="A121" s="24">
        <v>0.155</v>
      </c>
      <c r="B121" s="2">
        <f>(G$16*(A121^6))+(G$15*(A121^5))+(G$14*(A121^4))+(G$13*(A121^3))+(G$12*(A121^2))+(G$11*A121)+G$10</f>
        <v>4.6873339906267686E-2</v>
      </c>
      <c r="C121" s="2">
        <f>(H$16*(A121^6))+(H$15*(A121^5))+(H$14*(A121^4))+(H$13*(A121^3))+(H$12*(A121^2))+(H$11*A121)+H$10</f>
        <v>-2.9897337355013345E-2</v>
      </c>
      <c r="D121" s="1">
        <f>(G$16*6*(A121^5))+(G$15*5*(A121^4))+(G$14*4*(A121^3))+(G$13*3*(A121^2))+(G$12*2*(A121))+(G$11)</f>
        <v>-0.1864641965579325</v>
      </c>
      <c r="E121" s="7">
        <f>(H$16*6*(A121^5))+(H$15*5*(A121^4))+(H$14*4*(A121^3))+(H$13*3*(A121^2))+(H$12*2*(A121))+(H$11)</f>
        <v>1.6596559426416874E-2</v>
      </c>
      <c r="F121" s="6">
        <f t="shared" si="5"/>
        <v>8.4880012756271706E-3</v>
      </c>
      <c r="G121" s="32">
        <f t="shared" si="6"/>
        <v>-8.493381856575781E-2</v>
      </c>
      <c r="H121" s="6">
        <f t="shared" si="7"/>
        <v>3.8385338630640517E-2</v>
      </c>
      <c r="I121" s="2">
        <f t="shared" si="9"/>
        <v>-3.8385338630640517E-2</v>
      </c>
      <c r="J121" s="32">
        <f t="shared" si="8"/>
        <v>-0.20306075598434939</v>
      </c>
    </row>
    <row r="122" spans="1:10">
      <c r="A122" s="24">
        <v>0.15</v>
      </c>
      <c r="B122" s="2">
        <f>(G$16*(A122^6))+(G$15*(A122^5))+(G$14*(A122^4))+(G$13*(A122^3))+(G$12*(A122^2))+(G$11*A122)+G$10</f>
        <v>4.7800465443750009E-2</v>
      </c>
      <c r="C122" s="2">
        <f>(H$16*(A122^6))+(H$15*(A122^5))+(H$14*(A122^4))+(H$13*(A122^3))+(H$12*(A122^2))+(H$11*A122)+H$10</f>
        <v>-2.99751231390625E-2</v>
      </c>
      <c r="D122" s="1">
        <f>(G$16*6*(A122^5))+(G$15*5*(A122^4))+(G$14*4*(A122^3))+(G$13*3*(A122^2))+(G$12*2*(A122))+(G$11)</f>
        <v>-0.18435631599999999</v>
      </c>
      <c r="E122" s="7">
        <f>(H$16*6*(A122^5))+(H$15*5*(A122^4))+(H$14*4*(A122^3))+(H$13*3*(A122^2))+(H$12*2*(A122))+(H$11)</f>
        <v>1.4524005062500001E-2</v>
      </c>
      <c r="F122" s="6">
        <f t="shared" si="5"/>
        <v>8.9126711523437544E-3</v>
      </c>
      <c r="G122" s="32">
        <f t="shared" si="6"/>
        <v>-8.491615546874999E-2</v>
      </c>
      <c r="H122" s="6">
        <f t="shared" si="7"/>
        <v>3.8887794291406257E-2</v>
      </c>
      <c r="I122" s="2">
        <f t="shared" si="9"/>
        <v>-3.8887794291406257E-2</v>
      </c>
      <c r="J122" s="32">
        <f t="shared" si="8"/>
        <v>-0.1988803210625</v>
      </c>
    </row>
    <row r="123" spans="1:10">
      <c r="A123" s="24">
        <v>0.14499999999999999</v>
      </c>
      <c r="B123" s="2">
        <f>(G$16*(A123^6))+(G$15*(A123^5))+(G$14*(A123^4))+(G$13*(A123^3))+(G$12*(A123^2))+(G$11*A123)+G$10</f>
        <v>4.8716609673888689E-2</v>
      </c>
      <c r="C123" s="2">
        <f>(H$16*(A123^6))+(H$15*(A123^5))+(H$14*(A123^4))+(H$13*(A123^3))+(H$12*(A123^2))+(H$11*A123)+H$10</f>
        <v>-3.0042641230048409E-2</v>
      </c>
      <c r="D123" s="1">
        <f>(G$16*6*(A123^5))+(G$15*5*(A123^4))+(G$14*4*(A123^3))+(G$13*3*(A123^2))+(G$12*2*(A123))+(G$11)</f>
        <v>-0.18207240886306747</v>
      </c>
      <c r="E123" s="7">
        <f>(H$16*6*(A123^5))+(H$15*5*(A123^4))+(H$14*4*(A123^3))+(H$13*3*(A123^2))+(H$12*2*(A123))+(H$11)</f>
        <v>1.2489743533645622E-2</v>
      </c>
      <c r="F123" s="6">
        <f t="shared" si="5"/>
        <v>9.3369842219201398E-3</v>
      </c>
      <c r="G123" s="32">
        <f t="shared" si="6"/>
        <v>-8.4791332664710922E-2</v>
      </c>
      <c r="H123" s="6">
        <f t="shared" si="7"/>
        <v>3.9379625451968547E-2</v>
      </c>
      <c r="I123" s="2">
        <f t="shared" si="9"/>
        <v>-3.9379625451968547E-2</v>
      </c>
      <c r="J123" s="32">
        <f t="shared" si="8"/>
        <v>-0.1945621523967131</v>
      </c>
    </row>
    <row r="124" spans="1:10">
      <c r="A124" s="24">
        <v>0.14000000000000001</v>
      </c>
      <c r="B124" s="2">
        <f>(G$16*(A124^6))+(G$15*(A124^5))+(G$14*(A124^4))+(G$13*(A124^3))+(G$12*(A124^2))+(G$11*A124)+G$10</f>
        <v>4.9620903710489606E-2</v>
      </c>
      <c r="C124" s="2">
        <f>(H$16*(A124^6))+(H$15*(A124^5))+(H$14*(A124^4))+(H$13*(A124^3))+(H$12*(A124^2))+(H$11*A124)+H$10</f>
        <v>-3.0100086966649599E-2</v>
      </c>
      <c r="D124" s="1">
        <f>(G$16*6*(A124^5))+(G$15*5*(A124^4))+(G$14*4*(A124^3))+(G$13*3*(A124^2))+(G$12*2*(A124))+(G$11)</f>
        <v>-0.17961701702016</v>
      </c>
      <c r="E124" s="7">
        <f>(H$16*6*(A124^5))+(H$15*5*(A124^4))+(H$14*4*(A124^3))+(H$13*3*(A124^2))+(H$12*2*(A124))+(H$11)</f>
        <v>1.0495315516160005E-2</v>
      </c>
      <c r="F124" s="6">
        <f t="shared" si="5"/>
        <v>9.7604083719200034E-3</v>
      </c>
      <c r="G124" s="32">
        <f t="shared" si="6"/>
        <v>-8.4560850751999997E-2</v>
      </c>
      <c r="H124" s="6">
        <f t="shared" si="7"/>
        <v>3.9860495338569599E-2</v>
      </c>
      <c r="I124" s="2">
        <f t="shared" si="9"/>
        <v>-3.9860495338569599E-2</v>
      </c>
      <c r="J124" s="32">
        <f t="shared" si="8"/>
        <v>-0.19011233253632001</v>
      </c>
    </row>
    <row r="125" spans="1:10">
      <c r="A125" s="24">
        <v>0.13500000000000001</v>
      </c>
      <c r="B125" s="2">
        <f>(G$16*(A125^6))+(G$15*(A125^5))+(G$14*(A125^4))+(G$13*(A125^3))+(G$12*(A125^2))+(G$11*A125)+G$10</f>
        <v>5.0512502014120636E-2</v>
      </c>
      <c r="C125" s="2">
        <f>(H$16*(A125^6))+(H$15*(A125^5))+(H$14*(A125^4))+(H$13*(A125^3))+(H$12*(A125^2))+(H$11*A125)+H$10</f>
        <v>-3.014766325335036E-2</v>
      </c>
      <c r="D125" s="1">
        <f>(G$16*6*(A125^5))+(G$15*5*(A125^4))+(G$14*4*(A125^3))+(G$13*3*(A125^2))+(G$12*2*(A125))+(G$11)</f>
        <v>-0.17699493520440251</v>
      </c>
      <c r="E125" s="7">
        <f>(H$16*6*(A125^5))+(H$15*5*(A125^4))+(H$14*4*(A125^3))+(H$13*3*(A125^2))+(H$12*2*(A125))+(H$11)</f>
        <v>8.5422065158243764E-3</v>
      </c>
      <c r="F125" s="6">
        <f t="shared" si="5"/>
        <v>1.0182419380385138E-2</v>
      </c>
      <c r="G125" s="32">
        <f t="shared" si="6"/>
        <v>-8.4226364344289067E-2</v>
      </c>
      <c r="H125" s="6">
        <f t="shared" si="7"/>
        <v>4.0330082633735498E-2</v>
      </c>
      <c r="I125" s="2">
        <f t="shared" si="9"/>
        <v>-4.0330082633735498E-2</v>
      </c>
      <c r="J125" s="32">
        <f t="shared" si="8"/>
        <v>-0.18553714172022689</v>
      </c>
    </row>
    <row r="126" spans="1:10">
      <c r="A126" s="24">
        <v>0.13</v>
      </c>
      <c r="B126" s="2">
        <f>(G$16*(A126^6))+(G$15*(A126^5))+(G$14*(A126^4))+(G$13*(A126^3))+(G$12*(A126^2))+(G$11*A126)+G$10</f>
        <v>5.1390583624932401E-2</v>
      </c>
      <c r="C126" s="2">
        <f>(H$16*(A126^6))+(H$15*(A126^5))+(H$14*(A126^4))+(H$13*(A126^3))+(H$12*(A126^2))+(H$11*A126)+H$10</f>
        <v>-3.01855802824849E-2</v>
      </c>
      <c r="D126" s="1">
        <f>(G$16*6*(A126^5))+(G$15*5*(A126^4))+(G$14*4*(A126^3))+(G$13*3*(A126^2))+(G$12*2*(A126))+(G$11)</f>
        <v>-0.17421119841712002</v>
      </c>
      <c r="E126" s="7">
        <f>(H$16*6*(A126^5))+(H$15*5*(A126^4))+(H$14*4*(A126^3))+(H$13*3*(A126^2))+(H$12*2*(A126))+(H$11)</f>
        <v>6.6318460266200051E-3</v>
      </c>
      <c r="F126" s="6">
        <f t="shared" si="5"/>
        <v>1.060250167122375E-2</v>
      </c>
      <c r="G126" s="32">
        <f t="shared" si="6"/>
        <v>-8.3789676195250004E-2</v>
      </c>
      <c r="H126" s="6">
        <f t="shared" si="7"/>
        <v>4.0788081953708651E-2</v>
      </c>
      <c r="I126" s="2">
        <f t="shared" si="9"/>
        <v>-4.0788081953708651E-2</v>
      </c>
      <c r="J126" s="32">
        <f t="shared" si="8"/>
        <v>-0.18084304444374003</v>
      </c>
    </row>
    <row r="127" spans="1:10">
      <c r="A127" s="24">
        <v>0.125</v>
      </c>
      <c r="B127" s="2">
        <f>(G$16*(A127^6))+(G$15*(A127^5))+(G$14*(A127^4))+(G$13*(A127^3))+(G$12*(A127^2))+(G$11*A127)+G$10</f>
        <v>5.2254353332519536E-2</v>
      </c>
      <c r="C127" s="2">
        <f>(H$16*(A127^6))+(H$15*(A127^5))+(H$14*(A127^4))+(H$13*(A127^3))+(H$12*(A127^2))+(H$11*A127)+H$10</f>
        <v>-3.0214055252075194E-2</v>
      </c>
      <c r="D127" s="1">
        <f>(G$16*6*(A127^5))+(G$15*5*(A127^4))+(G$14*4*(A127^3))+(G$13*3*(A127^2))+(G$12*2*(A127))+(G$11)</f>
        <v>-0.1712710693359375</v>
      </c>
      <c r="E127" s="7">
        <f>(H$16*6*(A127^5))+(H$15*5*(A127^4))+(H$14*4*(A127^3))+(H$13*3*(A127^2))+(H$12*2*(A127))+(H$11)</f>
        <v>4.7656066894531217E-3</v>
      </c>
      <c r="F127" s="6">
        <f t="shared" si="5"/>
        <v>1.1020149040222171E-2</v>
      </c>
      <c r="G127" s="32">
        <f t="shared" si="6"/>
        <v>-8.3252731323242193E-2</v>
      </c>
      <c r="H127" s="6">
        <f t="shared" si="7"/>
        <v>4.1234204292297363E-2</v>
      </c>
      <c r="I127" s="2">
        <f t="shared" si="9"/>
        <v>-4.1234204292297363E-2</v>
      </c>
      <c r="J127" s="32">
        <f t="shared" si="8"/>
        <v>-0.17603667602539061</v>
      </c>
    </row>
    <row r="128" spans="1:10">
      <c r="A128" s="24">
        <v>0.12</v>
      </c>
      <c r="B128" s="2">
        <f>(G$16*(A128^6))+(G$15*(A128^5))+(G$14*(A128^4))+(G$13*(A128^3))+(G$12*(A128^2))+(G$11*A128)+G$10</f>
        <v>5.3103042782822407E-2</v>
      </c>
      <c r="C128" s="2">
        <f>(H$16*(A128^6))+(H$15*(A128^5))+(H$14*(A128^4))+(H$13*(A128^3))+(H$12*(A128^2))+(H$11*A128)+H$10</f>
        <v>-3.02333120794624E-2</v>
      </c>
      <c r="D128" s="1">
        <f>(G$16*6*(A128^5))+(G$15*5*(A128^4))+(G$14*4*(A128^3))+(G$13*3*(A128^2))+(G$12*2*(A128))+(G$11)</f>
        <v>-0.16818002572287999</v>
      </c>
      <c r="E128" s="7">
        <f>(H$16*6*(A128^5))+(H$15*5*(A128^4))+(H$14*4*(A128^3))+(H$13*3*(A128^2))+(H$12*2*(A128))+(H$11)</f>
        <v>2.9448034508799993E-3</v>
      </c>
      <c r="F128" s="6">
        <f t="shared" si="5"/>
        <v>1.1434865351680003E-2</v>
      </c>
      <c r="G128" s="32">
        <f t="shared" si="6"/>
        <v>-8.2617611135999997E-2</v>
      </c>
      <c r="H128" s="6">
        <f t="shared" si="7"/>
        <v>4.16681774311424E-2</v>
      </c>
      <c r="I128" s="2">
        <f t="shared" si="9"/>
        <v>-4.16681774311424E-2</v>
      </c>
      <c r="J128" s="32">
        <f t="shared" si="8"/>
        <v>-0.17112482917375998</v>
      </c>
    </row>
    <row r="129" spans="1:10">
      <c r="A129" s="24">
        <v>0.115</v>
      </c>
      <c r="B129" s="2">
        <f>(G$16*(A129^6))+(G$15*(A129^5))+(G$14*(A129^4))+(G$13*(A129^3))+(G$12*(A129^2))+(G$11*A129)+G$10</f>
        <v>5.3935911522069384E-2</v>
      </c>
      <c r="C129" s="2">
        <f>(H$16*(A129^6))+(H$15*(A129^5))+(H$14*(A129^4))+(H$13*(A129^3))+(H$12*(A129^2))+(H$11*A129)+H$10</f>
        <v>-3.0243581110731922E-2</v>
      </c>
      <c r="D129" s="1">
        <f>(G$16*6*(A129^5))+(G$15*5*(A129^4))+(G$14*4*(A129^3))+(G$13*3*(A129^2))+(G$12*2*(A129))+(G$11)</f>
        <v>-0.16494374783247251</v>
      </c>
      <c r="E129" s="7">
        <f>(H$16*6*(A129^5))+(H$15*5*(A129^4))+(H$14*4*(A129^3))+(H$13*3*(A129^2))+(H$12*2*(A129))+(H$11)</f>
        <v>1.1706927218318765E-3</v>
      </c>
      <c r="F129" s="6">
        <f t="shared" si="5"/>
        <v>1.1846165205668731E-2</v>
      </c>
      <c r="G129" s="32">
        <f t="shared" si="6"/>
        <v>-8.1886527555320318E-2</v>
      </c>
      <c r="H129" s="6">
        <f t="shared" si="7"/>
        <v>4.2089746316400653E-2</v>
      </c>
      <c r="I129" s="2">
        <f t="shared" si="9"/>
        <v>-4.2089746316400653E-2</v>
      </c>
      <c r="J129" s="32">
        <f t="shared" si="8"/>
        <v>-0.16611444055430438</v>
      </c>
    </row>
    <row r="130" spans="1:10">
      <c r="A130" s="24">
        <v>0.11</v>
      </c>
      <c r="B130" s="2">
        <f>(G$16*(A130^6))+(G$15*(A130^5))+(G$14*(A130^4))+(G$13*(A130^3))+(G$12*(A130^2))+(G$11*A130)+G$10</f>
        <v>5.4752247977759606E-2</v>
      </c>
      <c r="C130" s="2">
        <f>(H$16*(A130^6))+(H$15*(A130^5))+(H$14*(A130^4))+(H$13*(A130^3))+(H$12*(A130^2))+(H$11*A130)+H$10</f>
        <v>-3.0245098825932102E-2</v>
      </c>
      <c r="D130" s="1">
        <f>(G$16*6*(A130^5))+(G$15*5*(A130^4))+(G$14*4*(A130^3))+(G$13*3*(A130^2))+(G$12*2*(A130))+(G$11)</f>
        <v>-0.16156810581983999</v>
      </c>
      <c r="E130" s="7">
        <f>(H$16*6*(A130^5))+(H$15*5*(A130^4))+(H$14*4*(A130^3))+(H$13*3*(A130^2))+(H$12*2*(A130))+(H$11)</f>
        <v>-5.5552846366000233E-4</v>
      </c>
      <c r="F130" s="6">
        <f t="shared" si="5"/>
        <v>1.2253574575913752E-2</v>
      </c>
      <c r="G130" s="32">
        <f t="shared" si="6"/>
        <v>-8.1061817141749995E-2</v>
      </c>
      <c r="H130" s="6">
        <f t="shared" si="7"/>
        <v>4.2498673401845856E-2</v>
      </c>
      <c r="I130" s="2">
        <f t="shared" si="9"/>
        <v>-4.2498673401845856E-2</v>
      </c>
      <c r="J130" s="32">
        <f t="shared" si="8"/>
        <v>-0.16101257735617999</v>
      </c>
    </row>
    <row r="131" spans="1:10">
      <c r="A131" s="24">
        <v>0.105</v>
      </c>
      <c r="B131" s="2">
        <f>(G$16*(A131^6))+(G$15*(A131^5))+(G$14*(A131^4))+(G$13*(A131^3))+(G$12*(A131^2))+(G$11*A131)+G$10</f>
        <v>5.5551370376686185E-2</v>
      </c>
      <c r="C131" s="2">
        <f>(H$16*(A131^6))+(H$15*(A131^5))+(H$14*(A131^4))+(H$13*(A131^3))+(H$12*(A131^2))+(H$11*A131)+H$10</f>
        <v>-3.0238107540086535E-2</v>
      </c>
      <c r="D131" s="1">
        <f>(G$16*6*(A131^5))+(G$15*5*(A131^4))+(G$14*4*(A131^3))+(G$13*3*(A131^2))+(G$12*2*(A131))+(G$11)</f>
        <v>-0.15805914714880751</v>
      </c>
      <c r="E131" s="7">
        <f>(H$16*6*(A131^5))+(H$15*5*(A131^4))+(H$14*4*(A131^3))+(H$13*3*(A131^2))+(H$12*2*(A131))+(H$11)</f>
        <v>-2.2327232897393808E-3</v>
      </c>
      <c r="F131" s="6">
        <f t="shared" si="5"/>
        <v>1.2656631418299825E-2</v>
      </c>
      <c r="G131" s="32">
        <f t="shared" si="6"/>
        <v>-8.0145935219273448E-2</v>
      </c>
      <c r="H131" s="6">
        <f t="shared" si="7"/>
        <v>4.2894738958386358E-2</v>
      </c>
      <c r="I131" s="2">
        <f t="shared" si="9"/>
        <v>-4.2894738958386358E-2</v>
      </c>
      <c r="J131" s="32">
        <f t="shared" si="8"/>
        <v>-0.15582642385906811</v>
      </c>
    </row>
    <row r="132" spans="1:10">
      <c r="A132" s="24">
        <v>0.1</v>
      </c>
      <c r="B132" s="2">
        <f>(G$16*(A132^6))+(G$15*(A132^5))+(G$14*(A132^4))+(G$13*(A132^3))+(G$12*(A132^2))+(G$11*A132)+G$10</f>
        <v>5.6332627600000004E-2</v>
      </c>
      <c r="C132" s="2">
        <f>(H$16*(A132^6))+(H$15*(A132^5))+(H$14*(A132^4))+(H$13*(A132^3))+(H$12*(A132^2))+(H$11*A132)+H$10</f>
        <v>-3.0222855100000001E-2</v>
      </c>
      <c r="D132" s="1">
        <f>(G$16*6*(A132^5))+(G$15*5*(A132^4))+(G$14*4*(A132^3))+(G$13*3*(A132^2))+(G$12*2*(A132))+(G$11)</f>
        <v>-0.15442308399999999</v>
      </c>
      <c r="E132" s="7">
        <f>(H$16*6*(A132^5))+(H$15*5*(A132^4))+(H$14*4*(A132^3))+(H$13*3*(A132^2))+(H$12*2*(A132))+(H$11)</f>
        <v>-3.8598159999999986E-3</v>
      </c>
      <c r="F132" s="6">
        <f t="shared" si="5"/>
        <v>1.3054886250000002E-2</v>
      </c>
      <c r="G132" s="32">
        <f t="shared" si="6"/>
        <v>-7.9141449999999988E-2</v>
      </c>
      <c r="H132" s="6">
        <f t="shared" si="7"/>
        <v>4.3277741350000003E-2</v>
      </c>
      <c r="I132" s="2">
        <f t="shared" si="9"/>
        <v>-4.3277741350000003E-2</v>
      </c>
      <c r="J132" s="32">
        <f t="shared" si="8"/>
        <v>-0.150563268</v>
      </c>
    </row>
    <row r="133" spans="1:10">
      <c r="A133" s="24">
        <v>9.5000000000000001E-2</v>
      </c>
      <c r="B133" s="2">
        <f>(G$16*(A133^6))+(G$15*(A133^5))+(G$14*(A133^4))+(G$13*(A133^3))+(G$12*(A133^2))+(G$11*A133)+G$10</f>
        <v>5.7095399975313932E-2</v>
      </c>
      <c r="C133" s="2">
        <f>(H$16*(A133^6))+(H$15*(A133^5))+(H$14*(A133^4))+(H$13*(A133^3))+(H$12*(A133^2))+(H$11*A133)+H$10</f>
        <v>-3.0199594576858033E-2</v>
      </c>
      <c r="D133" s="1">
        <f>(G$16*6*(A133^5))+(G$15*5*(A133^4))+(G$14*4*(A133^3))+(G$13*3*(A133^2))+(G$12*2*(A133))+(G$11)</f>
        <v>-0.1506662806789425</v>
      </c>
      <c r="E133" s="7">
        <f>(H$16*6*(A133^5))+(H$15*5*(A133^4))+(H$14*4*(A133^3))+(H$13*3*(A133^2))+(H$12*2*(A133))+(H$11)</f>
        <v>-5.4357927387606239E-3</v>
      </c>
      <c r="F133" s="6">
        <f t="shared" si="5"/>
        <v>1.3447902699227949E-2</v>
      </c>
      <c r="G133" s="32">
        <f t="shared" si="6"/>
        <v>-7.8051036708851565E-2</v>
      </c>
      <c r="H133" s="6">
        <f t="shared" si="7"/>
        <v>4.3647497276085981E-2</v>
      </c>
      <c r="I133" s="2">
        <f t="shared" si="9"/>
        <v>-4.3647497276085981E-2</v>
      </c>
      <c r="J133" s="32">
        <f t="shared" si="8"/>
        <v>-0.14523048794018187</v>
      </c>
    </row>
    <row r="134" spans="1:10">
      <c r="A134" s="24">
        <v>0.09</v>
      </c>
      <c r="B134" s="2">
        <f>(G$16*(A134^6))+(G$15*(A134^5))+(G$14*(A134^4))+(G$13*(A134^3))+(G$12*(A134^2))+(G$11*A134)+G$10</f>
        <v>5.7839100005847605E-2</v>
      </c>
      <c r="C134" s="2">
        <f>(H$16*(A134^6))+(H$15*(A134^5))+(H$14*(A134^4))+(H$13*(A134^3))+(H$12*(A134^2))+(H$11*A134)+H$10</f>
        <v>-3.0168583954620101E-2</v>
      </c>
      <c r="D134" s="1">
        <f>(G$16*6*(A134^5))+(G$15*5*(A134^4))+(G$14*4*(A134^3))+(G$13*3*(A134^2))+(G$12*2*(A134))+(G$11)</f>
        <v>-0.14679524102416</v>
      </c>
      <c r="E134" s="7">
        <f>(H$16*6*(A134^5))+(H$15*5*(A134^4))+(H$14*4*(A134^3))+(H$13*3*(A134^2))+(H$12*2*(A134))+(H$11)</f>
        <v>-6.9597023923400024E-3</v>
      </c>
      <c r="F134" s="6">
        <f t="shared" si="5"/>
        <v>1.3835258025613752E-2</v>
      </c>
      <c r="G134" s="32">
        <f t="shared" si="6"/>
        <v>-7.6877471708250003E-2</v>
      </c>
      <c r="H134" s="6">
        <f t="shared" si="7"/>
        <v>4.4003841980233854E-2</v>
      </c>
      <c r="I134" s="2">
        <f t="shared" si="9"/>
        <v>-4.4003841980233854E-2</v>
      </c>
      <c r="J134" s="32">
        <f t="shared" si="8"/>
        <v>-0.13983553863181999</v>
      </c>
    </row>
    <row r="135" spans="1:10">
      <c r="A135" s="24">
        <v>8.5000000000000006E-2</v>
      </c>
      <c r="B135" s="2">
        <f>(G$16*(A135^6))+(G$15*(A135^5))+(G$14*(A135^4))+(G$13*(A135^3))+(G$12*(A135^2))+(G$11*A135)+G$10</f>
        <v>5.8563173036612633E-2</v>
      </c>
      <c r="C135" s="2">
        <f>(H$16*(A135^6))+(H$15*(A135^5))+(H$14*(A135^4))+(H$13*(A135^3))+(H$12*(A135^2))+(H$11*A135)+H$10</f>
        <v>-3.0130085814206422E-2</v>
      </c>
      <c r="D135" s="1">
        <f>(G$16*6*(A135^5))+(G$15*5*(A135^4))+(G$14*4*(A135^3))+(G$13*3*(A135^2))+(G$12*2*(A135))+(G$11)</f>
        <v>-0.1428165958152775</v>
      </c>
      <c r="E135" s="7">
        <f>(H$16*6*(A135^5))+(H$15*5*(A135^4))+(H$14*4*(A135^3))+(H$13*3*(A135^2))+(H$12*2*(A135))+(H$11)</f>
        <v>-8.430657430331872E-3</v>
      </c>
      <c r="F135" s="6">
        <f t="shared" si="5"/>
        <v>1.4216543611203105E-2</v>
      </c>
      <c r="G135" s="32">
        <f t="shared" si="6"/>
        <v>-7.5623626622804682E-2</v>
      </c>
      <c r="H135" s="6">
        <f t="shared" si="7"/>
        <v>4.4346629425409526E-2</v>
      </c>
      <c r="I135" s="2">
        <f t="shared" si="9"/>
        <v>-4.4346629425409526E-2</v>
      </c>
      <c r="J135" s="32">
        <f t="shared" si="8"/>
        <v>-0.13438593838494564</v>
      </c>
    </row>
    <row r="136" spans="1:10">
      <c r="A136" s="24">
        <v>0.08</v>
      </c>
      <c r="B136" s="2">
        <f>(G$16*(A136^6))+(G$15*(A136^5))+(G$14*(A136^4))+(G$13*(A136^3))+(G$12*(A136^2))+(G$11*A136)+G$10</f>
        <v>5.9267097857638402E-2</v>
      </c>
      <c r="C136" s="2">
        <f>(H$16*(A136^6))+(H$15*(A136^5))+(H$14*(A136^4))+(H$13*(A136^3))+(H$12*(A136^2))+(H$11*A136)+H$10</f>
        <v>-3.00843670134784E-2</v>
      </c>
      <c r="D136" s="1">
        <f>(G$16*6*(A136^5))+(G$15*5*(A136^4))+(G$14*4*(A136^3))+(G$13*3*(A136^2))+(G$12*2*(A136))+(G$11)</f>
        <v>-0.13873709018112002</v>
      </c>
      <c r="E136" s="7">
        <f>(H$16*6*(A136^5))+(H$15*5*(A136^4))+(H$14*4*(A136^3))+(H$13*3*(A136^2))+(H$12*2*(A136))+(H$11)</f>
        <v>-9.8478347468799986E-3</v>
      </c>
      <c r="F136" s="6">
        <f t="shared" si="5"/>
        <v>1.4591365422080001E-2</v>
      </c>
      <c r="G136" s="32">
        <f t="shared" si="6"/>
        <v>-7.4292462464000009E-2</v>
      </c>
      <c r="H136" s="6">
        <f t="shared" si="7"/>
        <v>4.4675732435558405E-2</v>
      </c>
      <c r="I136" s="2">
        <f t="shared" si="9"/>
        <v>-4.4675732435558405E-2</v>
      </c>
      <c r="J136" s="32">
        <f t="shared" si="8"/>
        <v>-0.12888925543424001</v>
      </c>
    </row>
    <row r="137" spans="1:10">
      <c r="A137" s="24">
        <v>7.4999999999999997E-2</v>
      </c>
      <c r="B137" s="2">
        <f>(G$16*(A137^6))+(G$15*(A137^5))+(G$14*(A137^4))+(G$13*(A137^3))+(G$12*(A137^2))+(G$11*A137)+G$10</f>
        <v>5.9950387244238283E-2</v>
      </c>
      <c r="C137" s="2">
        <f>(H$16*(A137^6))+(H$15*(A137^5))+(H$14*(A137^4))+(H$13*(A137^3))+(H$12*(A137^2))+(H$11*A137)+H$10</f>
        <v>-3.0031698363012695E-2</v>
      </c>
      <c r="D137" s="1">
        <f>(G$16*6*(A137^5))+(G$15*5*(A137^4))+(G$14*4*(A137^3))+(G$13*3*(A137^2))+(G$12*2*(A137))+(G$11)</f>
        <v>-0.13456357100781249</v>
      </c>
      <c r="E137" s="7">
        <f>(H$16*6*(A137^5))+(H$15*5*(A137^4))+(H$14*4*(A137^3))+(H$13*3*(A137^2))+(H$12*2*(A137))+(H$11)</f>
        <v>-1.1210476501953125E-2</v>
      </c>
      <c r="F137" s="6">
        <f t="shared" si="5"/>
        <v>1.4959344440612794E-2</v>
      </c>
      <c r="G137" s="32">
        <f t="shared" si="6"/>
        <v>-7.2887023754882804E-2</v>
      </c>
      <c r="H137" s="6">
        <f t="shared" si="7"/>
        <v>4.4991042803625488E-2</v>
      </c>
      <c r="I137" s="2">
        <f t="shared" si="9"/>
        <v>-4.4991042803625488E-2</v>
      </c>
      <c r="J137" s="32">
        <f t="shared" si="8"/>
        <v>-0.12335309450585936</v>
      </c>
    </row>
    <row r="138" spans="1:10">
      <c r="A138" s="24">
        <v>7.0000000000000007E-2</v>
      </c>
      <c r="B138" s="2">
        <f>(G$16*(A138^6))+(G$15*(A138^5))+(G$14*(A138^4))+(G$13*(A138^3))+(G$12*(A138^2))+(G$11*A138)+G$10</f>
        <v>6.0612588434316404E-2</v>
      </c>
      <c r="C138" s="2">
        <f>(H$16*(A138^6))+(H$15*(A138^5))+(H$14*(A138^4))+(H$13*(A138^3))+(H$12*(A138^2))+(H$11*A138)+H$10</f>
        <v>-2.99723542976689E-2</v>
      </c>
      <c r="D138" s="1">
        <f>(G$16*6*(A138^5))+(G$15*5*(A138^4))+(G$14*4*(A138^3))+(G$13*3*(A138^2))+(G$12*2*(A138))+(G$11)</f>
        <v>-0.13030297434687999</v>
      </c>
      <c r="E138" s="7">
        <f>(H$16*6*(A138^5))+(H$15*5*(A138^4))+(H$14*4*(A138^3))+(H$13*3*(A138^2))+(H$12*2*(A138))+(H$11)</f>
        <v>-1.2517890962619998E-2</v>
      </c>
      <c r="F138" s="6">
        <f t="shared" si="5"/>
        <v>1.5320117068323752E-2</v>
      </c>
      <c r="G138" s="32">
        <f t="shared" si="6"/>
        <v>-7.1410432654749986E-2</v>
      </c>
      <c r="H138" s="6">
        <f t="shared" si="7"/>
        <v>4.5292471365992654E-2</v>
      </c>
      <c r="I138" s="2">
        <f t="shared" si="9"/>
        <v>-4.5292471365992654E-2</v>
      </c>
      <c r="J138" s="32">
        <f t="shared" si="8"/>
        <v>-0.11778508338425998</v>
      </c>
    </row>
    <row r="139" spans="1:10">
      <c r="A139" s="24">
        <v>6.5000000000000002E-2</v>
      </c>
      <c r="B139" s="2">
        <f>(G$16*(A139^6))+(G$15*(A139^5))+(G$14*(A139^4))+(G$13*(A139^3))+(G$12*(A139^2))+(G$11*A139)+G$10</f>
        <v>6.1253283542714886E-2</v>
      </c>
      <c r="C139" s="2">
        <f>(H$16*(A139^6))+(H$15*(A139^5))+(H$14*(A139^4))+(H$13*(A139^3))+(H$12*(A139^2))+(H$11*A139)+H$10</f>
        <v>-2.9906612543950859E-2</v>
      </c>
      <c r="D139" s="1">
        <f>(G$16*6*(A139^5))+(G$15*5*(A139^4))+(G$14*4*(A139^3))+(G$13*3*(A139^2))+(G$12*2*(A139))+(G$11)</f>
        <v>-0.12596231282334752</v>
      </c>
      <c r="E139" s="7">
        <f>(H$16*6*(A139^5))+(H$15*5*(A139^4))+(H$14*4*(A139^3))+(H$13*3*(A139^2))+(H$12*2*(A139))+(H$11)</f>
        <v>-1.3769453344324374E-2</v>
      </c>
      <c r="F139" s="6">
        <f t="shared" si="5"/>
        <v>1.5673335499382011E-2</v>
      </c>
      <c r="G139" s="32">
        <f t="shared" si="6"/>
        <v>-6.9865883083835942E-2</v>
      </c>
      <c r="H139" s="6">
        <f t="shared" si="7"/>
        <v>4.5579948043332874E-2</v>
      </c>
      <c r="I139" s="2">
        <f t="shared" si="9"/>
        <v>-4.5579948043332874E-2</v>
      </c>
      <c r="J139" s="32">
        <f t="shared" si="8"/>
        <v>-0.11219285947902315</v>
      </c>
    </row>
    <row r="140" spans="1:10">
      <c r="A140" s="24">
        <v>0.06</v>
      </c>
      <c r="B140" s="2">
        <f>(G$16*(A140^6))+(G$15*(A140^5))+(G$14*(A140^4))+(G$13*(A140^3))+(G$12*(A140^2))+(G$11*A140)+G$10</f>
        <v>6.1872089912601604E-2</v>
      </c>
      <c r="C140" s="2">
        <f>(H$16*(A140^6))+(H$15*(A140^5))+(H$14*(A140^4))+(H$13*(A140^3))+(H$12*(A140^2))+(H$11*A140)+H$10</f>
        <v>-2.98347537831616E-2</v>
      </c>
      <c r="D140" s="1">
        <f>(G$16*6*(A140^5))+(G$15*5*(A140^4))+(G$14*4*(A140^3))+(G$13*3*(A140^2))+(G$12*2*(A140))+(G$11)</f>
        <v>-0.12154866304384</v>
      </c>
      <c r="E140" s="7">
        <f>(H$16*6*(A140^5))+(H$15*5*(A140^4))+(H$14*4*(A140^3))+(H$13*3*(A140^2))+(H$12*2*(A140))+(H$11)</f>
        <v>-1.496460665216E-2</v>
      </c>
      <c r="F140" s="6">
        <f t="shared" si="5"/>
        <v>1.601866806472E-2</v>
      </c>
      <c r="G140" s="32">
        <f t="shared" si="6"/>
        <v>-6.8256634848E-2</v>
      </c>
      <c r="H140" s="6">
        <f t="shared" si="7"/>
        <v>4.5853421847881604E-2</v>
      </c>
      <c r="I140" s="2">
        <f t="shared" si="9"/>
        <v>-4.5853421847881604E-2</v>
      </c>
      <c r="J140" s="32">
        <f t="shared" si="8"/>
        <v>-0.10658405639168</v>
      </c>
    </row>
    <row r="141" spans="1:10">
      <c r="A141" s="24">
        <v>5.5E-2</v>
      </c>
      <c r="B141" s="2">
        <f>(G$16*(A141^6))+(G$15*(A141^5))+(G$14*(A141^4))+(G$13*(A141^3))+(G$12*(A141^2))+(G$11*A141)+G$10</f>
        <v>6.2468660403898438E-2</v>
      </c>
      <c r="C141" s="2">
        <f>(H$16*(A141^6))+(H$15*(A141^5))+(H$14*(A141^4))+(H$13*(A141^3))+(H$12*(A141^2))+(H$11*A141)+H$10</f>
        <v>-2.9757061310351909E-2</v>
      </c>
      <c r="D141" s="1">
        <f>(G$16*6*(A141^5))+(G$15*5*(A141^4))+(G$14*4*(A141^3))+(G$13*3*(A141^2))+(G$12*2*(A141))+(G$11)</f>
        <v>-0.1170691530046825</v>
      </c>
      <c r="E141" s="7">
        <f>(H$16*6*(A141^5))+(H$15*5*(A141^4))+(H$14*4*(A141^3))+(H$13*3*(A141^2))+(H$12*2*(A141))+(H$11)</f>
        <v>-1.6102862522145624E-2</v>
      </c>
      <c r="F141" s="6">
        <f t="shared" si="5"/>
        <v>1.6355799546773263E-2</v>
      </c>
      <c r="G141" s="32">
        <f t="shared" si="6"/>
        <v>-6.6586007763414057E-2</v>
      </c>
      <c r="H141" s="6">
        <f t="shared" si="7"/>
        <v>4.6112860857125175E-2</v>
      </c>
      <c r="I141" s="2">
        <f t="shared" si="9"/>
        <v>-4.6112860857125175E-2</v>
      </c>
      <c r="J141" s="32">
        <f t="shared" si="8"/>
        <v>-0.10096629048253687</v>
      </c>
    </row>
    <row r="142" spans="1:10">
      <c r="A142" s="24">
        <v>0.05</v>
      </c>
      <c r="B142" s="2">
        <f>(G$16*(A142^6))+(G$15*(A142^5))+(G$14*(A142^4))+(G$13*(A142^3))+(G$12*(A142^2))+(G$11*A142)+G$10</f>
        <v>6.3042683618749998E-2</v>
      </c>
      <c r="C142" s="2">
        <f>(H$16*(A142^6))+(H$15*(A142^5))+(H$14*(A142^4))+(H$13*(A142^3))+(H$12*(A142^2))+(H$11*A142)+H$10</f>
        <v>-2.9673820689062502E-2</v>
      </c>
      <c r="D142" s="1">
        <f>(G$16*6*(A142^5))+(G$15*5*(A142^4))+(G$14*4*(A142^3))+(G$13*3*(A142^2))+(G$12*2*(A142))+(G$11)</f>
        <v>-0.1125309495</v>
      </c>
      <c r="E142" s="7">
        <f>(H$16*6*(A142^5))+(H$15*5*(A142^4))+(H$14*4*(A142^3))+(H$13*3*(A142^2))+(H$12*2*(A142))+(H$11)</f>
        <v>-1.71838020625E-2</v>
      </c>
      <c r="F142" s="6">
        <f t="shared" si="5"/>
        <v>1.6684431464843746E-2</v>
      </c>
      <c r="G142" s="32">
        <f t="shared" si="6"/>
        <v>-6.4857375781250004E-2</v>
      </c>
      <c r="H142" s="6">
        <f t="shared" si="7"/>
        <v>4.6358252153906251E-2</v>
      </c>
      <c r="I142" s="2">
        <f t="shared" si="9"/>
        <v>-4.6358252153906251E-2</v>
      </c>
      <c r="J142" s="32">
        <f t="shared" si="8"/>
        <v>-9.5347147437500002E-2</v>
      </c>
    </row>
    <row r="143" spans="1:10">
      <c r="A143" s="24">
        <v>4.4999999999999998E-2</v>
      </c>
      <c r="B143" s="2">
        <f>(G$16*(A143^6))+(G$15*(A143^5))+(G$14*(A143^4))+(G$13*(A143^3))+(G$12*(A143^2))+(G$11*A143)+G$10</f>
        <v>6.3593884064032935E-2</v>
      </c>
      <c r="C143" s="2">
        <f>(H$16*(A143^6))+(H$15*(A143^5))+(H$14*(A143^4))+(H$13*(A143^3))+(H$12*(A143^2))+(H$11*A143)+H$10</f>
        <v>-2.9585319401859846E-2</v>
      </c>
      <c r="D143" s="1">
        <f>(G$16*6*(A143^5))+(G$15*5*(A143^4))+(G$14*4*(A143^3))+(G$13*3*(A143^2))+(G$12*2*(A143))+(G$11)</f>
        <v>-0.1079412455298175</v>
      </c>
      <c r="E143" s="7">
        <f>(H$16*6*(A143^5))+(H$15*5*(A143^4))+(H$14*4*(A143^3))+(H$13*3*(A143^2))+(H$12*2*(A143))+(H$11)</f>
        <v>-1.8207076694916877E-2</v>
      </c>
      <c r="F143" s="6">
        <f t="shared" si="5"/>
        <v>1.7004282331086543E-2</v>
      </c>
      <c r="G143" s="32">
        <f t="shared" si="6"/>
        <v>-6.3074161112367189E-2</v>
      </c>
      <c r="H143" s="6">
        <f t="shared" si="7"/>
        <v>4.6589601732946392E-2</v>
      </c>
      <c r="I143" s="2">
        <f t="shared" si="9"/>
        <v>-4.6589601732946392E-2</v>
      </c>
      <c r="J143" s="32">
        <f t="shared" si="8"/>
        <v>-8.9734168834900624E-2</v>
      </c>
    </row>
    <row r="144" spans="1:10">
      <c r="A144" s="24">
        <v>0.04</v>
      </c>
      <c r="B144" s="2">
        <f>(G$16*(A144^6))+(G$15*(A144^5))+(G$14*(A144^4))+(G$13*(A144^3))+(G$12*(A144^2))+(G$11*A144)+G$10</f>
        <v>6.4122022250905603E-2</v>
      </c>
      <c r="C144" s="2">
        <f>(H$16*(A144^6))+(H$15*(A144^5))+(H$14*(A144^4))+(H$13*(A144^3))+(H$12*(A144^2))+(H$11*A144)+H$10</f>
        <v>-2.94918464966656E-2</v>
      </c>
      <c r="D144" s="1">
        <f>(G$16*6*(A144^5))+(G$15*5*(A144^4))+(G$14*4*(A144^3))+(G$13*3*(A144^2))+(G$12*2*(A144))+(G$11)</f>
        <v>-0.10330724770815999</v>
      </c>
      <c r="E144" s="7">
        <f>(H$16*6*(A144^5))+(H$15*5*(A144^4))+(H$14*4*(A144^3))+(H$13*3*(A144^2))+(H$12*2*(A144))+(H$11)</f>
        <v>-1.9172408995839999E-2</v>
      </c>
      <c r="F144" s="6">
        <f t="shared" si="5"/>
        <v>1.7315087877120001E-2</v>
      </c>
      <c r="G144" s="32">
        <f t="shared" si="6"/>
        <v>-6.1239828351999995E-2</v>
      </c>
      <c r="H144" s="6">
        <f t="shared" si="7"/>
        <v>4.6806934373785601E-2</v>
      </c>
      <c r="I144" s="2">
        <f t="shared" si="9"/>
        <v>-4.6806934373785601E-2</v>
      </c>
      <c r="J144" s="32">
        <f t="shared" si="8"/>
        <v>-8.4134838712319998E-2</v>
      </c>
    </row>
    <row r="145" spans="1:10">
      <c r="A145" s="24">
        <v>3.5000000000000003E-2</v>
      </c>
      <c r="B145" s="2">
        <f>(G$16*(A145^6))+(G$15*(A145^5))+(G$14*(A145^4))+(G$13*(A145^3))+(G$12*(A145^2))+(G$11*A145)+G$10</f>
        <v>6.462689473139839E-2</v>
      </c>
      <c r="C145" s="2">
        <f>(H$16*(A145^6))+(H$15*(A145^5))+(H$14*(A145^4))+(H$13*(A145^3))+(H$12*(A145^2))+(H$11*A145)+H$10</f>
        <v>-2.9393692228879671E-2</v>
      </c>
      <c r="D145" s="1">
        <f>(G$16*6*(A145^5))+(G$15*5*(A145^4))+(G$14*4*(A145^3))+(G$13*3*(A145^2))+(G$12*2*(A145))+(G$11)</f>
        <v>-9.8636163671152494E-2</v>
      </c>
      <c r="E145" s="7">
        <f>(H$16*6*(A145^5))+(H$15*5*(A145^4))+(H$14*4*(A145^3))+(H$13*3*(A145^2))+(H$12*2*(A145))+(H$11)</f>
        <v>-2.0079593537738125E-2</v>
      </c>
      <c r="F145" s="6">
        <f t="shared" si="5"/>
        <v>1.761660125125936E-2</v>
      </c>
      <c r="G145" s="32">
        <f t="shared" si="6"/>
        <v>-5.9357878604445309E-2</v>
      </c>
      <c r="H145" s="6">
        <f t="shared" si="7"/>
        <v>4.7010293480139034E-2</v>
      </c>
      <c r="I145" s="2">
        <f t="shared" si="9"/>
        <v>-4.7010293480139034E-2</v>
      </c>
      <c r="J145" s="32">
        <f t="shared" si="8"/>
        <v>-7.8556570133414369E-2</v>
      </c>
    </row>
    <row r="146" spans="1:10">
      <c r="A146" s="24">
        <v>0.03</v>
      </c>
      <c r="B146" s="2">
        <f>(G$16*(A146^6))+(G$15*(A146^5))+(G$14*(A146^4))+(G$13*(A146^3))+(G$12*(A146^2))+(G$11*A146)+G$10</f>
        <v>6.5108334072044402E-2</v>
      </c>
      <c r="C146" s="2">
        <f>(H$16*(A146^6))+(H$15*(A146^5))+(H$14*(A146^4))+(H$13*(A146^3))+(H$12*(A146^2))+(H$11*A146)+H$10</f>
        <v>-2.9291147699296902E-2</v>
      </c>
      <c r="D146" s="1">
        <f>(G$16*6*(A146^5))+(G$15*5*(A146^4))+(G$14*4*(A146^3))+(G$13*3*(A146^2))+(G$12*2*(A146))+(G$11)</f>
        <v>-9.3935189485120002E-2</v>
      </c>
      <c r="E146" s="7">
        <f>(H$16*6*(A146^5))+(H$15*5*(A146^4))+(H$14*4*(A146^3))+(H$13*3*(A146^2))+(H$12*2*(A146))+(H$11)</f>
        <v>-2.092849773038E-2</v>
      </c>
      <c r="F146" s="6">
        <f t="shared" si="5"/>
        <v>1.790859318637375E-2</v>
      </c>
      <c r="G146" s="32">
        <f t="shared" si="6"/>
        <v>-5.7431843607749999E-2</v>
      </c>
      <c r="H146" s="6">
        <f t="shared" si="7"/>
        <v>4.7199740885670652E-2</v>
      </c>
      <c r="I146" s="2">
        <f t="shared" si="9"/>
        <v>-4.7199740885670652E-2</v>
      </c>
      <c r="J146" s="32">
        <f t="shared" si="8"/>
        <v>-7.3006691754740005E-2</v>
      </c>
    </row>
    <row r="147" spans="1:10">
      <c r="A147" s="24">
        <v>2.5000000000000001E-2</v>
      </c>
      <c r="B147" s="2">
        <f>(G$16*(A147^6))+(G$15*(A147^5))+(G$14*(A147^4))+(G$13*(A147^3))+(G$12*(A147^2))+(G$11*A147)+G$10</f>
        <v>6.5566208764550785E-2</v>
      </c>
      <c r="C147" s="2">
        <f>(H$16*(A147^6))+(H$15*(A147^5))+(H$14*(A147^4))+(H$13*(A147^3))+(H$12*(A147^2))+(H$11*A147)+H$10</f>
        <v>-2.9184504487817384E-2</v>
      </c>
      <c r="D147" s="1">
        <f>(G$16*6*(A147^5))+(G$15*5*(A147^4))+(G$14*4*(A147^3))+(G$13*3*(A147^2))+(G$12*2*(A147))+(G$11)</f>
        <v>-8.9211497054687505E-2</v>
      </c>
      <c r="E147" s="7">
        <f>(H$16*6*(A147^5))+(H$15*5*(A147^4))+(H$14*4*(A147^3))+(H$13*3*(A147^2))+(H$12*2*(A147))+(H$11)</f>
        <v>-2.1719062662109375E-2</v>
      </c>
      <c r="F147" s="6">
        <f t="shared" si="5"/>
        <v>1.81908521383667E-2</v>
      </c>
      <c r="G147" s="32">
        <f t="shared" si="6"/>
        <v>-5.5465279858398442E-2</v>
      </c>
      <c r="H147" s="6">
        <f t="shared" si="7"/>
        <v>4.7375356626184084E-2</v>
      </c>
      <c r="I147" s="2">
        <f t="shared" si="9"/>
        <v>-4.7375356626184084E-2</v>
      </c>
      <c r="J147" s="32">
        <f t="shared" si="8"/>
        <v>-6.7492434392578127E-2</v>
      </c>
    </row>
    <row r="148" spans="1:10">
      <c r="A148" s="24">
        <v>0.02</v>
      </c>
      <c r="B148" s="2">
        <f>(G$16*(A148^6))+(G$15*(A148^5))+(G$14*(A148^4))+(G$13*(A148^3))+(G$12*(A148^2))+(G$11*A148)+G$10</f>
        <v>6.6000423073510409E-2</v>
      </c>
      <c r="C148" s="2">
        <f>(H$16*(A148^6))+(H$15*(A148^5))+(H$14*(A148^4))+(H$13*(A148^3))+(H$12*(A148^2))+(H$11*A148)+H$10</f>
        <v>-2.9074054282950401E-2</v>
      </c>
      <c r="D148" s="1">
        <f>(G$16*6*(A148^5))+(G$15*5*(A148^4))+(G$14*4*(A148^3))+(G$13*3*(A148^2))+(G$12*2*(A148))+(G$11)</f>
        <v>-8.4472221530880007E-2</v>
      </c>
      <c r="E148" s="7">
        <f>(H$16*6*(A148^5))+(H$15*5*(A148^4))+(H$14*4*(A148^3))+(H$13*3*(A148^2))+(H$12*2*(A148))+(H$11)</f>
        <v>-2.245130394112E-2</v>
      </c>
      <c r="F148" s="6">
        <f t="shared" si="5"/>
        <v>1.8463184395280004E-2</v>
      </c>
      <c r="G148" s="32">
        <f t="shared" si="6"/>
        <v>-5.3461762736000007E-2</v>
      </c>
      <c r="H148" s="6">
        <f t="shared" si="7"/>
        <v>4.7537238678230405E-2</v>
      </c>
      <c r="I148" s="2">
        <f t="shared" si="9"/>
        <v>-4.7537238678230405E-2</v>
      </c>
      <c r="J148" s="32">
        <f t="shared" si="8"/>
        <v>-6.2020917589760007E-2</v>
      </c>
    </row>
    <row r="149" spans="1:10">
      <c r="A149" s="24">
        <v>1.4999999999999999E-2</v>
      </c>
      <c r="B149" s="2">
        <f>(G$16*(A149^6))+(G$15*(A149^5))+(G$14*(A149^4))+(G$13*(A149^3))+(G$12*(A149^2))+(G$11*A149)+G$10</f>
        <v>6.6410916821154131E-2</v>
      </c>
      <c r="C149" s="2">
        <f>(H$16*(A149^6))+(H$15*(A149^5))+(H$14*(A149^4))+(H$13*(A149^3))+(H$12*(A149^2))+(H$11*A149)+H$10</f>
        <v>-2.8960088507111983E-2</v>
      </c>
      <c r="D149" s="1">
        <f>(G$16*6*(A149^5))+(G$15*5*(A149^4))+(G$14*4*(A149^3))+(G$13*3*(A149^2))+(G$12*2*(A149))+(G$11)</f>
        <v>-7.9724448719222504E-2</v>
      </c>
      <c r="E149" s="7">
        <f>(H$16*6*(A149^5))+(H$15*5*(A149^4))+(H$14*4*(A149^3))+(H$13*3*(A149^2))+(H$12*2*(A149))+(H$11)</f>
        <v>-2.3125312536730624E-2</v>
      </c>
      <c r="F149" s="6">
        <f t="shared" si="5"/>
        <v>1.8725414157021072E-2</v>
      </c>
      <c r="G149" s="32">
        <f t="shared" si="6"/>
        <v>-5.1424880627976566E-2</v>
      </c>
      <c r="H149" s="6">
        <f t="shared" si="7"/>
        <v>4.7685502664133059E-2</v>
      </c>
      <c r="I149" s="2">
        <f t="shared" si="9"/>
        <v>-4.7685502664133059E-2</v>
      </c>
      <c r="J149" s="32">
        <f t="shared" si="8"/>
        <v>-5.6599136182491877E-2</v>
      </c>
    </row>
    <row r="150" spans="1:10">
      <c r="A150" s="24">
        <v>0.01</v>
      </c>
      <c r="B150" s="2">
        <f>(G$16*(A150^6))+(G$15*(A150^5))+(G$14*(A150^4))+(G$13*(A150^3))+(G$12*(A150^2))+(G$11*A150)+G$10</f>
        <v>6.6797665109143603E-2</v>
      </c>
      <c r="C150" s="2">
        <f>(H$16*(A150^6))+(H$15*(A150^5))+(H$14*(A150^4))+(H$13*(A150^3))+(H$12*(A150^2))+(H$11*A150)+H$10</f>
        <v>-2.8842897937716102E-2</v>
      </c>
      <c r="D150" s="1">
        <f>(G$16*6*(A150^5))+(G$15*5*(A150^4))+(G$14*4*(A150^3))+(G$13*3*(A150^2))+(G$12*2*(A150))+(G$11)</f>
        <v>-7.4975202487840009E-2</v>
      </c>
      <c r="E150" s="7">
        <f>(H$16*6*(A150^5))+(H$15*5*(A150^4))+(H$14*4*(A150^3))+(H$13*3*(A150^2))+(H$12*2*(A150))+(H$11)</f>
        <v>-2.3741255620659998E-2</v>
      </c>
      <c r="F150" s="6">
        <f t="shared" si="5"/>
        <v>1.8977383585713749E-2</v>
      </c>
      <c r="G150" s="32">
        <f t="shared" si="6"/>
        <v>-4.9358229054250004E-2</v>
      </c>
      <c r="H150" s="6">
        <f t="shared" si="7"/>
        <v>4.7820281523429854E-2</v>
      </c>
      <c r="I150" s="2">
        <f t="shared" si="9"/>
        <v>-4.7820281523429854E-2</v>
      </c>
      <c r="J150" s="32">
        <f t="shared" si="8"/>
        <v>-5.1233946867180011E-2</v>
      </c>
    </row>
    <row r="151" spans="1:10">
      <c r="A151" s="24">
        <v>5.0000000000000001E-3</v>
      </c>
      <c r="B151" s="2">
        <f>(G$16*(A151^6))+(G$15*(A151^5))+(G$14*(A151^4))+(G$13*(A151^3))+(G$12*(A151^2))+(G$11*A151)+G$10</f>
        <v>6.7160677977404437E-2</v>
      </c>
      <c r="C151" s="2">
        <f>(H$16*(A151^6))+(H$15*(A151^5))+(H$14*(A151^4))+(H$13*(A151^3))+(H$12*(A151^2))+(H$11*A151)+H$10</f>
        <v>-2.8722772324059471E-2</v>
      </c>
      <c r="D151" s="1">
        <f>(G$16*6*(A151^5))+(G$15*5*(A151^4))+(G$14*4*(A151^3))+(G$13*3*(A151^2))+(G$12*2*(A151))+(G$11)</f>
        <v>-7.0231432175557496E-2</v>
      </c>
      <c r="E151" s="7">
        <f>(H$16*6*(A151^5))+(H$15*5*(A151^4))+(H$14*4*(A151^3))+(H$13*3*(A151^2))+(H$12*2*(A151))+(H$11)</f>
        <v>-2.4299377408301875E-2</v>
      </c>
      <c r="F151" s="6">
        <f t="shared" si="5"/>
        <v>1.9218952826672485E-2</v>
      </c>
      <c r="G151" s="32">
        <f t="shared" si="6"/>
        <v>-4.7265404791929685E-2</v>
      </c>
      <c r="H151" s="6">
        <f t="shared" si="7"/>
        <v>4.7941725150731952E-2</v>
      </c>
      <c r="I151" s="2">
        <f t="shared" si="9"/>
        <v>-4.7941725150731952E-2</v>
      </c>
      <c r="J151" s="32">
        <f t="shared" si="8"/>
        <v>-4.593205476725562E-2</v>
      </c>
    </row>
    <row r="152" spans="1:10">
      <c r="A152" s="24">
        <v>0</v>
      </c>
      <c r="B152" s="2">
        <f>(G$16*(A152^6))+(G$15*(A152^5))+(G$14*(A152^4))+(G$13*(A152^3))+(G$12*(A152^2))+(G$11*A152)+G$10</f>
        <v>6.7500000000000004E-2</v>
      </c>
      <c r="C152" s="2">
        <f>(H$16*(A152^6))+(H$15*(A152^5))+(H$14*(A152^4))+(H$13*(A152^3))+(H$12*(A152^2))+(H$11*A152)+H$10</f>
        <v>-2.86E-2</v>
      </c>
      <c r="D152" s="1">
        <f>(G$16*6*(A152^5))+(G$15*5*(A152^4))+(G$14*4*(A152^3))+(G$13*3*(A152^2))+(G$12*2*(A152))+(G$11)</f>
        <v>-6.5500000000000003E-2</v>
      </c>
      <c r="E152" s="7">
        <f>(H$16*6*(A152^5))+(H$15*5*(A152^4))+(H$14*4*(A152^3))+(H$13*3*(A152^2))+(H$12*2*(A152))+(H$11)</f>
        <v>-2.4799999999999999E-2</v>
      </c>
      <c r="F152" s="6">
        <f t="shared" si="5"/>
        <v>1.9450000000000002E-2</v>
      </c>
      <c r="G152" s="32">
        <f t="shared" si="6"/>
        <v>-4.5150000000000003E-2</v>
      </c>
      <c r="H152" s="6">
        <f t="shared" si="7"/>
        <v>4.8050000000000002E-2</v>
      </c>
      <c r="I152" s="2">
        <f t="shared" si="9"/>
        <v>-4.8050000000000002E-2</v>
      </c>
      <c r="J152" s="32">
        <f t="shared" si="8"/>
        <v>-4.07E-2</v>
      </c>
    </row>
    <row r="153" spans="1:10">
      <c r="A153" s="24">
        <v>-5.0000000000000001E-3</v>
      </c>
      <c r="B153" s="2">
        <f>(G$16*(A153^6))+(G$15*(A153^5))+(G$14*(A153^4))+(G$13*(A153^3))+(G$12*(A153^2))+(G$11*A153)+G$10</f>
        <v>6.7815709818045689E-2</v>
      </c>
      <c r="C153" s="2">
        <f>(H$16*(A153^6))+(H$15*(A153^5))+(H$14*(A153^4))+(H$13*(A153^3))+(H$12*(A153^2))+(H$11*A153)+H$10</f>
        <v>-2.8474867492428845E-2</v>
      </c>
      <c r="D153" s="1">
        <f>(G$16*6*(A153^5))+(G$15*5*(A153^4))+(G$14*4*(A153^3))+(G$13*3*(A153^2))+(G$12*2*(A153))+(G$11)</f>
        <v>-6.0787668465692501E-2</v>
      </c>
      <c r="E153" s="7">
        <f>(H$16*6*(A153^5))+(H$15*5*(A153^4))+(H$14*4*(A153^3))+(H$13*3*(A153^2))+(H$12*2*(A153))+(H$11)</f>
        <v>-2.5243524222323125E-2</v>
      </c>
      <c r="F153" s="6">
        <f t="shared" si="5"/>
        <v>1.967042116280842E-2</v>
      </c>
      <c r="G153" s="32">
        <f t="shared" si="6"/>
        <v>-4.3015596344007812E-2</v>
      </c>
      <c r="H153" s="6">
        <f t="shared" si="7"/>
        <v>4.8145288655237269E-2</v>
      </c>
      <c r="I153" s="2">
        <f t="shared" si="9"/>
        <v>-4.8145288655237269E-2</v>
      </c>
      <c r="J153" s="32">
        <f t="shared" si="8"/>
        <v>-3.554414424336938E-2</v>
      </c>
    </row>
    <row r="154" spans="1:10">
      <c r="A154" s="24">
        <v>-0.01</v>
      </c>
      <c r="B154" s="2">
        <f>(G$16*(A154^6))+(G$15*(A154^5))+(G$14*(A154^4))+(G$13*(A154^3))+(G$12*(A154^2))+(G$11*A154)+G$10</f>
        <v>6.81079196096636E-2</v>
      </c>
      <c r="C154" s="2">
        <f>(H$16*(A154^6))+(H$15*(A154^5))+(H$14*(A154^4))+(H$13*(A154^3))+(H$12*(A154^2))+(H$11*A154)+H$10</f>
        <v>-2.83476591255361E-2</v>
      </c>
      <c r="D154" s="1">
        <f>(G$16*6*(A154^5))+(G$15*5*(A154^4))+(G$14*4*(A154^3))+(G$13*3*(A154^2))+(G$12*2*(A154))+(G$11)</f>
        <v>-5.6101087772160003E-2</v>
      </c>
      <c r="E154" s="7">
        <f>(H$16*6*(A154^5))+(H$15*5*(A154^4))+(H$14*4*(A154^3))+(H$13*3*(A154^2))+(H$12*2*(A154))+(H$11)</f>
        <v>-2.563043046934E-2</v>
      </c>
      <c r="F154" s="6">
        <f t="shared" si="5"/>
        <v>1.988013024206375E-2</v>
      </c>
      <c r="G154" s="32">
        <f t="shared" si="6"/>
        <v>-4.0865759120750002E-2</v>
      </c>
      <c r="H154" s="6">
        <f t="shared" si="7"/>
        <v>4.8227789367599846E-2</v>
      </c>
      <c r="I154" s="2">
        <f t="shared" si="9"/>
        <v>-4.8227789367599846E-2</v>
      </c>
      <c r="J154" s="32">
        <f t="shared" si="8"/>
        <v>-3.0470657302820003E-2</v>
      </c>
    </row>
    <row r="155" spans="1:10">
      <c r="A155" s="24">
        <v>-1.4999999999999999E-2</v>
      </c>
      <c r="B155" s="2">
        <f>(G$16*(A155^6))+(G$15*(A155^5))+(G$14*(A155^4))+(G$13*(A155^3))+(G$12*(A155^2))+(G$11*A155)+G$10</f>
        <v>6.8376774496977891E-2</v>
      </c>
      <c r="C155" s="2">
        <f>(H$16*(A155^6))+(H$15*(A155^5))+(H$14*(A155^4))+(H$13*(A155^3))+(H$12*(A155^2))+(H$11*A155)+H$10</f>
        <v>-2.8218656620870107E-2</v>
      </c>
      <c r="D155" s="1">
        <f>(G$16*6*(A155^5))+(G$15*5*(A155^4))+(G$14*4*(A155^3))+(G$13*3*(A155^2))+(G$12*2*(A155))+(G$11)</f>
        <v>-5.1446783222027503E-2</v>
      </c>
      <c r="E155" s="7">
        <f>(H$16*6*(A155^5))+(H$15*5*(A155^4))+(H$14*4*(A155^3))+(H$13*3*(A155^2))+(H$12*2*(A155))+(H$11)</f>
        <v>-2.5961279543894374E-2</v>
      </c>
      <c r="F155" s="6">
        <f t="shared" si="5"/>
        <v>2.0079058938053892E-2</v>
      </c>
      <c r="G155" s="32">
        <f t="shared" si="6"/>
        <v>-3.8704031382960941E-2</v>
      </c>
      <c r="H155" s="6">
        <f t="shared" si="7"/>
        <v>4.8297715558923995E-2</v>
      </c>
      <c r="I155" s="2">
        <f t="shared" si="9"/>
        <v>-4.8297715558923995E-2</v>
      </c>
      <c r="J155" s="32">
        <f t="shared" si="8"/>
        <v>-2.5485503678133129E-2</v>
      </c>
    </row>
    <row r="156" spans="1:10">
      <c r="A156" s="24">
        <v>-0.02</v>
      </c>
      <c r="B156" s="2">
        <f>(G$16*(A156^6))+(G$15*(A156^5))+(G$14*(A156^4))+(G$13*(A156^3))+(G$12*(A156^2))+(G$11*A156)+G$10</f>
        <v>6.8622451890150399E-2</v>
      </c>
      <c r="C156" s="2">
        <f>(H$16*(A156^6))+(H$15*(A156^5))+(H$14*(A156^4))+(H$13*(A156^3))+(H$12*(A156^2))+(H$11*A156)+H$10</f>
        <v>-2.80881386931904E-2</v>
      </c>
      <c r="D156" s="1">
        <f>(G$16*6*(A156^5))+(G$15*5*(A156^4))+(G$14*4*(A156^3))+(G$13*3*(A156^2))+(G$12*2*(A156))+(G$11)</f>
        <v>-4.6831142629120005E-2</v>
      </c>
      <c r="E156" s="7">
        <f>(H$16*6*(A156^5))+(H$15*5*(A156^4))+(H$14*4*(A156^3))+(H$13*3*(A156^2))+(H$12*2*(A156))+(H$11)</f>
        <v>-2.6236713498879998E-2</v>
      </c>
      <c r="F156" s="6">
        <f t="shared" si="5"/>
        <v>2.026715659848E-2</v>
      </c>
      <c r="G156" s="32">
        <f t="shared" si="6"/>
        <v>-3.6533928064E-2</v>
      </c>
      <c r="H156" s="6">
        <f t="shared" si="7"/>
        <v>4.8355295291670403E-2</v>
      </c>
      <c r="I156" s="2">
        <f t="shared" si="9"/>
        <v>-4.8355295291670403E-2</v>
      </c>
      <c r="J156" s="32">
        <f t="shared" si="8"/>
        <v>-2.0594429130240007E-2</v>
      </c>
    </row>
    <row r="157" spans="1:10">
      <c r="A157" s="24">
        <v>-2.5000000000000001E-2</v>
      </c>
      <c r="B157" s="2">
        <f>(G$16*(A157^6))+(G$15*(A157^5))+(G$14*(A157^4))+(G$13*(A157^3))+(G$12*(A157^2))+(G$11*A157)+G$10</f>
        <v>6.8845160768457037E-2</v>
      </c>
      <c r="C157" s="2">
        <f>(H$16*(A157^6))+(H$15*(A157^5))+(H$14*(A157^4))+(H$13*(A157^3))+(H$12*(A157^2))+(H$11*A157)+H$10</f>
        <v>-2.7956380642114257E-2</v>
      </c>
      <c r="D157" s="1">
        <f>(G$16*6*(A157^5))+(G$15*5*(A157^4))+(G$14*4*(A157^3))+(G$13*3*(A157^2))+(G$12*2*(A157))+(G$11)</f>
        <v>-4.2260403726562507E-2</v>
      </c>
      <c r="E157" s="7">
        <f>(H$16*6*(A157^5))+(H$15*5*(A157^4))+(H$14*4*(A157^3))+(H$13*3*(A157^2))+(H$12*2*(A157))+(H$11)</f>
        <v>-2.6457456478515624E-2</v>
      </c>
      <c r="F157" s="6">
        <f t="shared" si="5"/>
        <v>2.0444390063171392E-2</v>
      </c>
      <c r="G157" s="32">
        <f t="shared" si="6"/>
        <v>-3.4358930102539063E-2</v>
      </c>
      <c r="H157" s="6">
        <f t="shared" si="7"/>
        <v>4.8400770705285645E-2</v>
      </c>
      <c r="I157" s="2">
        <f t="shared" si="9"/>
        <v>-4.8400770705285645E-2</v>
      </c>
      <c r="J157" s="32">
        <f t="shared" si="8"/>
        <v>-1.5802947248046883E-2</v>
      </c>
    </row>
    <row r="158" spans="1:10">
      <c r="A158" s="24">
        <v>-0.03</v>
      </c>
      <c r="B158" s="2">
        <f>(G$16*(A158^6))+(G$15*(A158^5))+(G$14*(A158^4))+(G$13*(A158^3))+(G$12*(A158^2))+(G$11*A158)+G$10</f>
        <v>6.9045140898404411E-2</v>
      </c>
      <c r="C158" s="2">
        <f>(H$16*(A158^6))+(H$15*(A158^5))+(H$14*(A158^4))+(H$13*(A158^3))+(H$12*(A158^2))+(H$11*A158)+H$10</f>
        <v>-2.7823653939556901E-2</v>
      </c>
      <c r="D158" s="1">
        <f>(G$16*6*(A158^5))+(G$15*5*(A158^4))+(G$14*4*(A158^3))+(G$13*3*(A158^2))+(G$12*2*(A158))+(G$11)</f>
        <v>-3.7740641574880003E-2</v>
      </c>
      <c r="E158" s="7">
        <f>(H$16*6*(A158^5))+(H$15*5*(A158^4))+(H$14*4*(A158^3))+(H$13*3*(A158^2))+(H$12*2*(A158))+(H$11)</f>
        <v>-2.6624315559619999E-2</v>
      </c>
      <c r="F158" s="6">
        <f t="shared" si="5"/>
        <v>2.0610743479423755E-2</v>
      </c>
      <c r="G158" s="32">
        <f t="shared" si="6"/>
        <v>-3.2182478567249997E-2</v>
      </c>
      <c r="H158" s="6">
        <f t="shared" si="7"/>
        <v>4.843439741898066E-2</v>
      </c>
      <c r="I158" s="2">
        <f t="shared" si="9"/>
        <v>-4.843439741898066E-2</v>
      </c>
      <c r="J158" s="32">
        <f t="shared" si="8"/>
        <v>-1.1116326015260004E-2</v>
      </c>
    </row>
    <row r="159" spans="1:10">
      <c r="A159" s="24">
        <v>-3.5000000000000003E-2</v>
      </c>
      <c r="B159" s="2">
        <f>(G$16*(A159^6))+(G$15*(A159^5))+(G$14*(A159^4))+(G$13*(A159^3))+(G$12*(A159^2))+(G$11*A159)+G$10</f>
        <v>6.922266198888713E-2</v>
      </c>
      <c r="C159" s="2">
        <f>(H$16*(A159^6))+(H$15*(A159^5))+(H$14*(A159^4))+(H$13*(A159^3))+(H$12*(A159^2))+(H$11*A159)+H$10</f>
        <v>-2.7690225812965295E-2</v>
      </c>
      <c r="D159" s="1">
        <f>(G$16*6*(A159^5))+(G$15*5*(A159^4))+(G$14*4*(A159^3))+(G$13*3*(A159^2))+(G$12*2*(A159))+(G$11)</f>
        <v>-3.3277755970097501E-2</v>
      </c>
      <c r="E159" s="7">
        <f>(H$16*6*(A159^5))+(H$15*5*(A159^4))+(H$14*4*(A159^3))+(H$13*3*(A159^2))+(H$12*2*(A159))+(H$11)</f>
        <v>-2.6738181592886875E-2</v>
      </c>
      <c r="F159" s="6">
        <f t="shared" si="5"/>
        <v>2.0766218087960919E-2</v>
      </c>
      <c r="G159" s="32">
        <f t="shared" si="6"/>
        <v>-3.0007968781492186E-2</v>
      </c>
      <c r="H159" s="6">
        <f t="shared" si="7"/>
        <v>4.845644390092621E-2</v>
      </c>
      <c r="I159" s="2">
        <f t="shared" si="9"/>
        <v>-4.845644390092621E-2</v>
      </c>
      <c r="J159" s="32">
        <f t="shared" si="8"/>
        <v>-6.5395743772106267E-3</v>
      </c>
    </row>
    <row r="160" spans="1:10">
      <c r="A160" s="24">
        <v>-0.04</v>
      </c>
      <c r="B160" s="2">
        <f>(G$16*(A160^6))+(G$15*(A160^5))+(G$14*(A160^4))+(G$13*(A160^3))+(G$12*(A160^2))+(G$11*A160)+G$10</f>
        <v>6.9378022783385604E-2</v>
      </c>
      <c r="C160" s="2">
        <f>(H$16*(A160^6))+(H$15*(A160^5))+(H$14*(A160^4))+(H$13*(A160^3))+(H$12*(A160^2))+(H$11*A160)+H$10</f>
        <v>-2.7556358824345602E-2</v>
      </c>
      <c r="D160" s="1">
        <f>(G$16*6*(A160^5))+(G$15*5*(A160^4))+(G$14*4*(A160^3))+(G$13*3*(A160^2))+(G$12*2*(A160))+(G$11)</f>
        <v>-2.8877458851840003E-2</v>
      </c>
      <c r="E160" s="7">
        <f>(H$16*6*(A160^5))+(H$15*5*(A160^4))+(H$14*4*(A160^3))+(H$13*3*(A160^2))+(H$12*2*(A160))+(H$11)</f>
        <v>-2.6800030044159998E-2</v>
      </c>
      <c r="F160" s="6">
        <f t="shared" si="5"/>
        <v>2.0910831979520001E-2</v>
      </c>
      <c r="G160" s="32">
        <f t="shared" si="6"/>
        <v>-2.7838744448E-2</v>
      </c>
      <c r="H160" s="6">
        <f t="shared" si="7"/>
        <v>4.8467190803865606E-2</v>
      </c>
      <c r="I160" s="2">
        <f t="shared" si="9"/>
        <v>-4.8467190803865606E-2</v>
      </c>
      <c r="J160" s="32">
        <f t="shared" si="8"/>
        <v>-2.0774288076800054E-3</v>
      </c>
    </row>
    <row r="161" spans="1:10">
      <c r="A161" s="24">
        <v>-4.4999999999999998E-2</v>
      </c>
      <c r="B161" s="2">
        <f>(G$16*(A161^6))+(G$15*(A161^5))+(G$14*(A161^4))+(G$13*(A161^3))+(G$12*(A161^2))+(G$11*A161)+G$10</f>
        <v>6.9511550089204191E-2</v>
      </c>
      <c r="C161" s="2">
        <f>(H$16*(A161^6))+(H$15*(A161^5))+(H$14*(A161^4))+(H$13*(A161^3))+(H$12*(A161^2))+(H$11*A161)+H$10</f>
        <v>-2.7422310445084221E-2</v>
      </c>
      <c r="D161" s="1">
        <f>(G$16*6*(A161^5))+(G$15*5*(A161^4))+(G$14*4*(A161^3))+(G$13*3*(A161^2))+(G$12*2*(A161))+(G$11)</f>
        <v>-2.4545261711432509E-2</v>
      </c>
      <c r="E161" s="7">
        <f>(H$16*6*(A161^5))+(H$15*5*(A161^4))+(H$14*4*(A161^3))+(H$13*3*(A161^2))+(H$12*2*(A161))+(H$11)</f>
        <v>-2.6810921835708126E-2</v>
      </c>
      <c r="F161" s="6">
        <f t="shared" si="5"/>
        <v>2.1044619822059983E-2</v>
      </c>
      <c r="G161" s="32">
        <f t="shared" si="6"/>
        <v>-2.5678091773570319E-2</v>
      </c>
      <c r="H161" s="6">
        <f t="shared" si="7"/>
        <v>4.8466930267144208E-2</v>
      </c>
      <c r="I161" s="2">
        <f t="shared" si="9"/>
        <v>-4.8466930267144208E-2</v>
      </c>
      <c r="J161" s="32">
        <f t="shared" si="8"/>
        <v>2.2656601242756168E-3</v>
      </c>
    </row>
    <row r="162" spans="1:10">
      <c r="A162" s="24">
        <v>-0.05</v>
      </c>
      <c r="B162" s="2">
        <f>(G$16*(A162^6))+(G$15*(A162^5))+(G$14*(A162^4))+(G$13*(A162^3))+(G$12*(A162^2))+(G$11*A162)+G$10</f>
        <v>6.9623597743750001E-2</v>
      </c>
      <c r="C162" s="2">
        <f>(H$16*(A162^6))+(H$15*(A162^5))+(H$14*(A162^4))+(H$13*(A162^3))+(H$12*(A162^2))+(H$11*A162)+H$10</f>
        <v>-2.7288332626562502E-2</v>
      </c>
      <c r="D162" s="1">
        <f>(G$16*6*(A162^5))+(G$15*5*(A162^4))+(G$14*4*(A162^3))+(G$13*3*(A162^2))+(G$12*2*(A162))+(G$11)</f>
        <v>-2.0286463000000005E-2</v>
      </c>
      <c r="E162" s="7">
        <f>(H$16*6*(A162^5))+(H$15*5*(A162^4))+(H$14*4*(A162^3))+(H$13*3*(A162^2))+(H$12*2*(A162))+(H$11)</f>
        <v>-2.67720041875E-2</v>
      </c>
      <c r="F162" s="6">
        <f t="shared" si="5"/>
        <v>2.116763255859375E-2</v>
      </c>
      <c r="G162" s="32">
        <f t="shared" si="6"/>
        <v>-2.3529233593750004E-2</v>
      </c>
      <c r="H162" s="6">
        <f t="shared" si="7"/>
        <v>4.8455965185156255E-2</v>
      </c>
      <c r="I162" s="2">
        <f t="shared" si="9"/>
        <v>-4.8455965185156255E-2</v>
      </c>
      <c r="J162" s="32">
        <f t="shared" si="8"/>
        <v>6.4855411874999956E-3</v>
      </c>
    </row>
    <row r="163" spans="1:10">
      <c r="A163" s="24">
        <v>-5.5E-2</v>
      </c>
      <c r="B163" s="2">
        <f>(G$16*(A163^6))+(G$15*(A163^5))+(G$14*(A163^4))+(G$13*(A163^3))+(G$12*(A163^2))+(G$11*A163)+G$10</f>
        <v>6.9714545517852181E-2</v>
      </c>
      <c r="C163" s="2">
        <f>(H$16*(A163^6))+(H$15*(A163^5))+(H$14*(A163^4))+(H$13*(A163^3))+(H$12*(A163^2))+(H$11*A163)+H$10</f>
        <v>-2.7154671366565034E-2</v>
      </c>
      <c r="D163" s="1">
        <f>(G$16*6*(A163^5))+(G$15*5*(A163^4))+(G$14*4*(A163^3))+(G$13*3*(A163^2))+(G$12*2*(A163))+(G$11)</f>
        <v>-1.6106135536567506E-2</v>
      </c>
      <c r="E163" s="7">
        <f>(H$16*6*(A163^5))+(H$15*5*(A163^4))+(H$14*4*(A163^3))+(H$13*3*(A163^2))+(H$12*2*(A163))+(H$11)</f>
        <v>-2.6684511458479374E-2</v>
      </c>
      <c r="F163" s="6">
        <f t="shared" si="5"/>
        <v>2.1279937075643574E-2</v>
      </c>
      <c r="G163" s="32">
        <f t="shared" si="6"/>
        <v>-2.139532349752344E-2</v>
      </c>
      <c r="H163" s="6">
        <f t="shared" si="7"/>
        <v>4.8434608442208607E-2</v>
      </c>
      <c r="I163" s="2">
        <f t="shared" si="9"/>
        <v>-4.8434608442208607E-2</v>
      </c>
      <c r="J163" s="32">
        <f t="shared" si="8"/>
        <v>1.0578375921911867E-2</v>
      </c>
    </row>
    <row r="164" spans="1:10">
      <c r="A164" s="24">
        <v>-6.0000000000000102E-2</v>
      </c>
      <c r="B164" s="2">
        <f>(G$16*(A164^6))+(G$15*(A164^5))+(G$14*(A164^4))+(G$13*(A164^3))+(G$12*(A164^2))+(G$11*A164)+G$10</f>
        <v>6.9784797956121608E-2</v>
      </c>
      <c r="C164" s="2">
        <f>(H$16*(A164^6))+(H$15*(A164^5))+(H$14*(A164^4))+(H$13*(A164^3))+(H$12*(A164^2))+(H$11*A164)+H$10</f>
        <v>-2.7021566271481598E-2</v>
      </c>
      <c r="D164" s="1">
        <f>(G$16*6*(A164^5))+(G$15*5*(A164^4))+(G$14*4*(A164^3))+(G$13*3*(A164^2))+(G$12*2*(A164))+(G$11)</f>
        <v>-1.2009113916159921E-2</v>
      </c>
      <c r="E164" s="7">
        <f>(H$16*6*(A164^5))+(H$15*5*(A164^4))+(H$14*4*(A164^3))+(H$13*3*(A164^2))+(H$12*2*(A164))+(H$11)</f>
        <v>-2.6549765987839997E-2</v>
      </c>
      <c r="F164" s="6">
        <f t="shared" si="5"/>
        <v>2.1381615842320005E-2</v>
      </c>
      <c r="G164" s="32">
        <f t="shared" si="6"/>
        <v>-1.927943995199996E-2</v>
      </c>
      <c r="H164" s="6">
        <f t="shared" si="7"/>
        <v>4.8403182113801603E-2</v>
      </c>
      <c r="I164" s="2">
        <f t="shared" si="9"/>
        <v>-4.8403182113801603E-2</v>
      </c>
      <c r="J164" s="32">
        <f t="shared" si="8"/>
        <v>1.4540652071680076E-2</v>
      </c>
    </row>
    <row r="165" spans="1:10">
      <c r="A165" s="24">
        <v>-6.5000000000000904E-2</v>
      </c>
      <c r="B165" s="2">
        <f>(G$16*(A165^6))+(G$15*(A165^5))+(G$14*(A165^4))+(G$13*(A165^3))+(G$12*(A165^2))+(G$11*A165)+G$10</f>
        <v>6.983478315435114E-2</v>
      </c>
      <c r="C165" s="2">
        <f>(H$16*(A165^6))+(H$15*(A165^5))+(H$14*(A165^4))+(H$13*(A165^3))+(H$12*(A165^2))+(H$11*A165)+H$10</f>
        <v>-2.688925011430271E-2</v>
      </c>
      <c r="D165" s="1">
        <f>(G$16*6*(A165^5))+(G$15*5*(A165^4))+(G$14*4*(A165^3))+(G$13*3*(A165^2))+(G$12*2*(A165))+(G$11)</f>
        <v>-7.9999819179017856E-3</v>
      </c>
      <c r="E165" s="7">
        <f>(H$16*6*(A165^5))+(H$15*5*(A165^4))+(H$14*4*(A165^3))+(H$13*3*(A165^2))+(H$12*2*(A165))+(H$11)</f>
        <v>-2.6369178936300586E-2</v>
      </c>
      <c r="F165" s="6">
        <f t="shared" si="5"/>
        <v>2.1472766520024215E-2</v>
      </c>
      <c r="G165" s="32">
        <f t="shared" si="6"/>
        <v>-1.7184580427101186E-2</v>
      </c>
      <c r="H165" s="6">
        <f t="shared" si="7"/>
        <v>4.8362016634326925E-2</v>
      </c>
      <c r="I165" s="2">
        <f t="shared" si="9"/>
        <v>-4.8362016634326925E-2</v>
      </c>
      <c r="J165" s="32">
        <f t="shared" si="8"/>
        <v>1.83691970183988E-2</v>
      </c>
    </row>
    <row r="166" spans="1:10">
      <c r="A166" s="24">
        <v>-7.0000000000001006E-2</v>
      </c>
      <c r="B166" s="2">
        <f>(G$16*(A166^6))+(G$15*(A166^5))+(G$14*(A166^4))+(G$13*(A166^3))+(G$12*(A166^2))+(G$11*A166)+G$10</f>
        <v>6.986495147395641E-2</v>
      </c>
      <c r="C166" s="2">
        <f>(H$16*(A166^6))+(H$15*(A166^5))+(H$14*(A166^4))+(H$13*(A166^3))+(H$12*(A166^2))+(H$11*A166)+H$10</f>
        <v>-2.6757948388408875E-2</v>
      </c>
      <c r="D166" s="1">
        <f>(G$16*6*(A166^5))+(G$15*5*(A166^4))+(G$14*4*(A166^3))+(G$13*3*(A166^2))+(G$12*2*(A166))+(G$11)</f>
        <v>-4.083059913119233E-3</v>
      </c>
      <c r="E166" s="7">
        <f>(H$16*6*(A166^5))+(H$15*5*(A166^4))+(H$14*4*(A166^3))+(H$13*3*(A166^2))+(H$12*2*(A166))+(H$11)</f>
        <v>-2.6144251127379951E-2</v>
      </c>
      <c r="F166" s="6">
        <f t="shared" si="5"/>
        <v>2.1553501542773766E-2</v>
      </c>
      <c r="G166" s="32">
        <f t="shared" si="6"/>
        <v>-1.5113655520249592E-2</v>
      </c>
      <c r="H166" s="6">
        <f t="shared" si="7"/>
        <v>4.8311449931182644E-2</v>
      </c>
      <c r="I166" s="2">
        <f t="shared" si="9"/>
        <v>-4.8311449931182644E-2</v>
      </c>
      <c r="J166" s="32">
        <f t="shared" si="8"/>
        <v>2.2061191214260718E-2</v>
      </c>
    </row>
    <row r="167" spans="1:10">
      <c r="A167" s="24">
        <v>-7.5000000000000996E-2</v>
      </c>
      <c r="B167" s="2">
        <f>(G$16*(A167^6))+(G$15*(A167^5))+(G$14*(A167^4))+(G$13*(A167^3))+(G$12*(A167^2))+(G$11*A167)+G$10</f>
        <v>6.987577419345703E-2</v>
      </c>
      <c r="C167" s="2">
        <f>(H$16*(A167^6))+(H$15*(A167^5))+(H$14*(A167^4))+(H$13*(A167^3))+(H$12*(A167^2))+(H$11*A167)+H$10</f>
        <v>-2.6627878857153293E-2</v>
      </c>
      <c r="D167" s="1">
        <f>(G$16*6*(A167^5))+(G$15*5*(A167^4))+(G$14*4*(A167^3))+(G$13*3*(A167^2))+(G$12*2*(A167))+(G$11)</f>
        <v>-2.6239227343675953E-4</v>
      </c>
      <c r="E167" s="7">
        <f>(H$16*6*(A167^5))+(H$15*5*(A167^4))+(H$14*4*(A167^3))+(H$13*3*(A167^2))+(H$12*2*(A167))+(H$11)</f>
        <v>-2.5876573888671817E-2</v>
      </c>
      <c r="F167" s="6">
        <f t="shared" si="5"/>
        <v>2.1623947668151868E-2</v>
      </c>
      <c r="G167" s="32">
        <f t="shared" si="6"/>
        <v>-1.3069483081054288E-2</v>
      </c>
      <c r="H167" s="6">
        <f t="shared" si="7"/>
        <v>4.8251826525305158E-2</v>
      </c>
      <c r="I167" s="2">
        <f t="shared" si="9"/>
        <v>-4.8251826525305158E-2</v>
      </c>
      <c r="J167" s="32">
        <f t="shared" si="8"/>
        <v>2.5614181615235057E-2</v>
      </c>
    </row>
    <row r="168" spans="1:10">
      <c r="A168" s="24">
        <v>-8.0000000000001001E-2</v>
      </c>
      <c r="B168" s="2">
        <f>(G$16*(A168^6))+(G$15*(A168^5))+(G$14*(A168^4))+(G$13*(A168^3))+(G$12*(A168^2))+(G$11*A168)+G$10</f>
        <v>6.9867742096998406E-2</v>
      </c>
      <c r="C168" s="2">
        <f>(H$16*(A168^6))+(H$15*(A168^5))+(H$14*(A168^4))+(H$13*(A168^3))+(H$12*(A168^2))+(H$11*A168)+H$10</f>
        <v>-2.6499251099238376E-2</v>
      </c>
      <c r="D168" s="1">
        <f>(G$16*6*(A168^5))+(G$15*5*(A168^4))+(G$14*4*(A168^3))+(G$13*3*(A168^2))+(G$12*2*(A168))+(G$11)</f>
        <v>3.458265221120721E-3</v>
      </c>
      <c r="E168" s="7">
        <f>(H$16*6*(A168^5))+(H$15*5*(A168^4))+(H$14*4*(A168^3))+(H$13*3*(A168^2))+(H$12*2*(A168))+(H$11)</f>
        <v>-2.5567829893119932E-2</v>
      </c>
      <c r="F168" s="6">
        <f t="shared" si="5"/>
        <v>2.1684245498880015E-2</v>
      </c>
      <c r="G168" s="32">
        <f t="shared" si="6"/>
        <v>-1.1054782335999606E-2</v>
      </c>
      <c r="H168" s="6">
        <f t="shared" si="7"/>
        <v>4.8183496598118394E-2</v>
      </c>
      <c r="I168" s="2">
        <f t="shared" si="9"/>
        <v>-4.8183496598118394E-2</v>
      </c>
      <c r="J168" s="32">
        <f t="shared" si="8"/>
        <v>2.9026095114240653E-2</v>
      </c>
    </row>
    <row r="169" spans="1:10">
      <c r="A169" s="24">
        <v>-8.5000000000001005E-2</v>
      </c>
      <c r="B169" s="2">
        <f>(G$16*(A169^6))+(G$15*(A169^5))+(G$14*(A169^4))+(G$13*(A169^3))+(G$12*(A169^2))+(G$11*A169)+G$10</f>
        <v>6.9841363999913877E-2</v>
      </c>
      <c r="C169" s="2">
        <f>(H$16*(A169^6))+(H$15*(A169^5))+(H$14*(A169^4))+(H$13*(A169^3))+(H$12*(A169^2))+(H$11*A169)+H$10</f>
        <v>-2.6372266049885771E-2</v>
      </c>
      <c r="D169" s="1">
        <f>(G$16*6*(A169^5))+(G$15*5*(A169^4))+(G$14*4*(A169^3))+(G$13*3*(A169^2))+(G$12*2*(A169))+(G$11)</f>
        <v>7.0754579740282125E-3</v>
      </c>
      <c r="E169" s="7">
        <f>(H$16*6*(A169^5))+(H$15*5*(A169^4))+(H$14*4*(A169^3))+(H$13*3*(A169^2))+(H$12*2*(A169))+(H$11)</f>
        <v>-2.5219794000293054E-2</v>
      </c>
      <c r="F169" s="6">
        <f t="shared" si="5"/>
        <v>2.1734548975014055E-2</v>
      </c>
      <c r="G169" s="32">
        <f t="shared" si="6"/>
        <v>-9.0721680131324207E-3</v>
      </c>
      <c r="H169" s="6">
        <f t="shared" si="7"/>
        <v>4.8106815024899822E-2</v>
      </c>
      <c r="I169" s="2">
        <f t="shared" si="9"/>
        <v>-4.8106815024899822E-2</v>
      </c>
      <c r="J169" s="32">
        <f t="shared" si="8"/>
        <v>3.2295251974321267E-2</v>
      </c>
    </row>
    <row r="170" spans="1:10">
      <c r="A170" s="24">
        <v>-9.0000000000000996E-2</v>
      </c>
      <c r="B170" s="2">
        <f>(G$16*(A170^6))+(G$15*(A170^5))+(G$14*(A170^4))+(G$13*(A170^3))+(G$12*(A170^2))+(G$11*A170)+G$10</f>
        <v>6.9797165211327589E-2</v>
      </c>
      <c r="C170" s="2">
        <f>(H$16*(A170^6))+(H$15*(A170^5))+(H$14*(A170^4))+(H$13*(A170^3))+(H$12*(A170^2))+(H$11*A170)+H$10</f>
        <v>-2.6247115537800077E-2</v>
      </c>
      <c r="D170" s="1">
        <f>(G$16*6*(A170^5))+(G$15*5*(A170^4))+(G$14*4*(A170^3))+(G$13*3*(A170^2))+(G$12*2*(A170))+(G$11)</f>
        <v>1.0586045164160673E-2</v>
      </c>
      <c r="E170" s="7">
        <f>(H$16*6*(A170^5))+(H$15*5*(A170^4))+(H$14*4*(A170^3))+(H$13*3*(A170^2))+(H$12*2*(A170))+(H$11)</f>
        <v>-2.4834334097659918E-2</v>
      </c>
      <c r="F170" s="6">
        <f t="shared" si="5"/>
        <v>2.1775024836763756E-2</v>
      </c>
      <c r="G170" s="32">
        <f t="shared" si="6"/>
        <v>-7.1241444667496222E-3</v>
      </c>
      <c r="H170" s="6">
        <f t="shared" si="7"/>
        <v>4.8022140374563829E-2</v>
      </c>
      <c r="I170" s="2">
        <f t="shared" si="9"/>
        <v>-4.8022140374563829E-2</v>
      </c>
      <c r="J170" s="32">
        <f t="shared" si="8"/>
        <v>3.5420379261820595E-2</v>
      </c>
    </row>
    <row r="171" spans="1:10">
      <c r="A171" s="24">
        <v>-9.5000000000001E-2</v>
      </c>
      <c r="B171" s="2">
        <f>(G$16*(A171^6))+(G$15*(A171^5))+(G$14*(A171^4))+(G$13*(A171^3))+(G$12*(A171^2))+(G$11*A171)+G$10</f>
        <v>6.973568593379767E-2</v>
      </c>
      <c r="C171" s="2">
        <f>(H$16*(A171^6))+(H$15*(A171^5))+(H$14*(A171^4))+(H$13*(A171^3))+(H$12*(A171^2))+(H$11*A171)+H$10</f>
        <v>-2.6123981817926134E-2</v>
      </c>
      <c r="D171" s="1">
        <f>(G$16*6*(A171^5))+(G$15*5*(A171^4))+(G$14*4*(A171^3))+(G$13*3*(A171^2))+(G$12*2*(A171))+(G$11)</f>
        <v>1.3987212337693164E-2</v>
      </c>
      <c r="E171" s="7">
        <f>(H$16*6*(A171^5))+(H$15*5*(A171^4))+(H$14*4*(A171^3))+(H$13*3*(A171^2))+(H$12*2*(A171))+(H$11)</f>
        <v>-2.4413411941864287E-2</v>
      </c>
      <c r="F171" s="6">
        <f t="shared" si="5"/>
        <v>2.1805852057935768E-2</v>
      </c>
      <c r="G171" s="32">
        <f t="shared" si="6"/>
        <v>-5.2130998020855617E-3</v>
      </c>
      <c r="H171" s="6">
        <f t="shared" si="7"/>
        <v>4.7929833875861902E-2</v>
      </c>
      <c r="I171" s="2">
        <f t="shared" si="9"/>
        <v>-4.7929833875861902E-2</v>
      </c>
      <c r="J171" s="32">
        <f t="shared" si="8"/>
        <v>3.8400624279557455E-2</v>
      </c>
    </row>
    <row r="172" spans="1:10">
      <c r="A172" s="24">
        <v>-0.100000000000001</v>
      </c>
      <c r="B172" s="2">
        <f>(G$16*(A172^6))+(G$15*(A172^5))+(G$14*(A172^4))+(G$13*(A172^3))+(G$12*(A172^2))+(G$11*A172)+G$10</f>
        <v>6.9657479599999989E-2</v>
      </c>
      <c r="C172" s="2">
        <f>(H$16*(A172^6))+(H$15*(A172^5))+(H$14*(A172^4))+(H$13*(A172^3))+(H$12*(A172^2))+(H$11*A172)+H$10</f>
        <v>-2.6003037099999977E-2</v>
      </c>
      <c r="D172" s="1">
        <f>(G$16*6*(A172^5))+(G$15*5*(A172^4))+(G$14*4*(A172^3))+(G$13*3*(A172^2))+(G$12*2*(A172))+(G$11)</f>
        <v>1.7276484000000647E-2</v>
      </c>
      <c r="E172" s="7">
        <f>(H$16*6*(A172^5))+(H$15*5*(A172^4))+(H$14*4*(A172^3))+(H$13*3*(A172^2))+(H$12*2*(A172))+(H$11)</f>
        <v>-2.3959083999999905E-2</v>
      </c>
      <c r="F172" s="6">
        <f t="shared" si="5"/>
        <v>2.1827221250000008E-2</v>
      </c>
      <c r="G172" s="32">
        <f t="shared" si="6"/>
        <v>-3.3412999999996289E-3</v>
      </c>
      <c r="H172" s="6">
        <f t="shared" si="7"/>
        <v>4.7830258349999981E-2</v>
      </c>
      <c r="I172" s="2">
        <f t="shared" si="9"/>
        <v>-4.7830258349999981E-2</v>
      </c>
      <c r="J172" s="32">
        <f t="shared" si="8"/>
        <v>4.1235568000000555E-2</v>
      </c>
    </row>
    <row r="173" spans="1:10">
      <c r="A173" s="24">
        <v>-0.105000000000001</v>
      </c>
      <c r="B173" s="2">
        <f>(G$16*(A173^6))+(G$15*(A173^5))+(G$14*(A173^4))+(G$13*(A173^3))+(G$12*(A173^2))+(G$11*A173)+G$10</f>
        <v>6.9563111146452417E-2</v>
      </c>
      <c r="C173" s="2">
        <f>(H$16*(A173^6))+(H$15*(A173^5))+(H$14*(A173^4))+(H$13*(A173^3))+(H$12*(A173^2))+(H$11*A173)+H$10</f>
        <v>-2.5884443072893386E-2</v>
      </c>
      <c r="D173" s="1">
        <f>(G$16*6*(A173^5))+(G$15*5*(A173^4))+(G$14*4*(A173^3))+(G$13*3*(A173^2))+(G$12*2*(A173))+(G$11)</f>
        <v>2.0451736207558108E-2</v>
      </c>
      <c r="E173" s="7">
        <f>(H$16*6*(A173^5))+(H$15*5*(A173^4))+(H$14*4*(A173^3))+(H$13*3*(A173^2))+(H$12*2*(A173))+(H$11)</f>
        <v>-2.3473502290885524E-2</v>
      </c>
      <c r="F173" s="6">
        <f t="shared" si="5"/>
        <v>2.1839334036779515E-2</v>
      </c>
      <c r="G173" s="32">
        <f t="shared" si="6"/>
        <v>-1.5108830416637083E-3</v>
      </c>
      <c r="H173" s="6">
        <f t="shared" si="7"/>
        <v>4.7723777109672905E-2</v>
      </c>
      <c r="I173" s="2">
        <f t="shared" si="9"/>
        <v>-4.7723777109672905E-2</v>
      </c>
      <c r="J173" s="32">
        <f t="shared" si="8"/>
        <v>4.3925238498443632E-2</v>
      </c>
    </row>
    <row r="174" spans="1:10">
      <c r="A174" s="24">
        <v>-0.110000000000001</v>
      </c>
      <c r="B174" s="2">
        <f>(G$16*(A174^6))+(G$15*(A174^5))+(G$14*(A174^4))+(G$13*(A174^3))+(G$12*(A174^2))+(G$11*A174)+G$10</f>
        <v>6.9453155224279584E-2</v>
      </c>
      <c r="C174" s="2">
        <f>(H$16*(A174^6))+(H$15*(A174^5))+(H$14*(A174^4))+(H$13*(A174^3))+(H$12*(A174^2))+(H$11*A174)+H$10</f>
        <v>-2.5768350424752076E-2</v>
      </c>
      <c r="D174" s="1">
        <f>(G$16*6*(A174^5))+(G$15*5*(A174^4))+(G$14*4*(A174^3))+(G$13*3*(A174^2))+(G$12*2*(A174))+(G$11)</f>
        <v>2.351120915984059E-2</v>
      </c>
      <c r="E174" s="7">
        <f>(H$16*6*(A174^5))+(H$15*5*(A174^4))+(H$14*4*(A174^3))+(H$13*3*(A174^2))+(H$12*2*(A174))+(H$11)</f>
        <v>-2.2958915226339895E-2</v>
      </c>
      <c r="F174" s="6">
        <f t="shared" si="5"/>
        <v>2.1842402399763754E-2</v>
      </c>
      <c r="G174" s="32">
        <f t="shared" si="6"/>
        <v>2.7614696675034786E-4</v>
      </c>
      <c r="H174" s="6">
        <f t="shared" si="7"/>
        <v>4.761075282451583E-2</v>
      </c>
      <c r="I174" s="2">
        <f t="shared" si="9"/>
        <v>-4.761075282451583E-2</v>
      </c>
      <c r="J174" s="32">
        <f t="shared" si="8"/>
        <v>4.6470124386180485E-2</v>
      </c>
    </row>
    <row r="175" spans="1:10">
      <c r="A175" s="24">
        <v>-0.115000000000001</v>
      </c>
      <c r="B175" s="2">
        <f>(G$16*(A175^6))+(G$15*(A175^5))+(G$14*(A175^4))+(G$13*(A175^3))+(G$12*(A175^2))+(G$11*A175)+G$10</f>
        <v>6.9328194347018104E-2</v>
      </c>
      <c r="C175" s="2">
        <f>(H$16*(A175^6))+(H$15*(A175^5))+(H$14*(A175^4))+(H$13*(A175^3))+(H$12*(A175^2))+(H$11*A175)+H$10</f>
        <v>-2.5654898358927522E-2</v>
      </c>
      <c r="D175" s="1">
        <f>(G$16*6*(A175^5))+(G$15*5*(A175^4))+(G$14*4*(A175^3))+(G$13*3*(A175^2))+(G$12*2*(A175))+(G$11)</f>
        <v>2.6453519791223068E-2</v>
      </c>
      <c r="E175" s="7">
        <f>(H$16*6*(A175^5))+(H$15*5*(A175^4))+(H$14*4*(A175^3))+(H$13*3*(A175^2))+(H$12*2*(A175))+(H$11)</f>
        <v>-2.2417668452456761E-2</v>
      </c>
      <c r="F175" s="6">
        <f t="shared" si="5"/>
        <v>2.1836647994045291E-2</v>
      </c>
      <c r="G175" s="32">
        <f t="shared" si="6"/>
        <v>2.0179256693831533E-3</v>
      </c>
      <c r="H175" s="6">
        <f t="shared" si="7"/>
        <v>4.7491546352972813E-2</v>
      </c>
      <c r="I175" s="2">
        <f t="shared" si="9"/>
        <v>-4.7491546352972813E-2</v>
      </c>
      <c r="J175" s="32">
        <f t="shared" si="8"/>
        <v>4.8871188243679829E-2</v>
      </c>
    </row>
    <row r="176" spans="1:10">
      <c r="A176" s="24">
        <v>-0.12000000000000099</v>
      </c>
      <c r="B176" s="2">
        <f>(G$16*(A176^6))+(G$15*(A176^5))+(G$14*(A176^4))+(G$13*(A176^3))+(G$12*(A176^2))+(G$11*A176)+G$10</f>
        <v>6.9188816975462378E-2</v>
      </c>
      <c r="C176" s="2">
        <f>(H$16*(A176^6))+(H$15*(A176^5))+(H$14*(A176^4))+(H$13*(A176^3))+(H$12*(A176^2))+(H$11*A176)+H$10</f>
        <v>-2.554421410570238E-2</v>
      </c>
      <c r="D176" s="1">
        <f>(G$16*6*(A176^5))+(G$15*5*(A176^4))+(G$14*4*(A176^3))+(G$13*3*(A176^2))+(G$12*2*(A176))+(G$11)</f>
        <v>2.9277674362880535E-2</v>
      </c>
      <c r="E176" s="7">
        <f>(H$16*6*(A176^5))+(H$15*5*(A176^4))+(H$14*4*(A176^3))+(H$13*3*(A176^2))+(H$12*2*(A176))+(H$11)</f>
        <v>-2.1852205690879888E-2</v>
      </c>
      <c r="F176" s="6">
        <f t="shared" si="5"/>
        <v>2.1822301434879999E-2</v>
      </c>
      <c r="G176" s="32">
        <f t="shared" si="6"/>
        <v>3.7127343360003236E-3</v>
      </c>
      <c r="H176" s="6">
        <f t="shared" si="7"/>
        <v>4.7366515540582382E-2</v>
      </c>
      <c r="I176" s="2">
        <f t="shared" si="9"/>
        <v>-4.7366515540582382E-2</v>
      </c>
      <c r="J176" s="32">
        <f t="shared" si="8"/>
        <v>5.1129880053760422E-2</v>
      </c>
    </row>
    <row r="177" spans="1:10">
      <c r="A177" s="24">
        <v>-0.125000000000001</v>
      </c>
      <c r="B177" s="2">
        <f>(G$16*(A177^6))+(G$15*(A177^5))+(G$14*(A177^4))+(G$13*(A177^3))+(G$12*(A177^2))+(G$11*A177)+G$10</f>
        <v>6.903561553955076E-2</v>
      </c>
      <c r="C177" s="2">
        <f>(H$16*(A177^6))+(H$15*(A177^5))+(H$14*(A177^4))+(H$13*(A177^3))+(H$12*(A177^2))+(H$11*A177)+H$10</f>
        <v>-2.5436412429809548E-2</v>
      </c>
      <c r="D177" s="1">
        <f>(G$16*6*(A177^5))+(G$15*5*(A177^4))+(G$14*4*(A177^3))+(G$13*3*(A177^2))+(G$12*2*(A177))+(G$11)</f>
        <v>3.1983081054688028E-2</v>
      </c>
      <c r="E177" s="7">
        <f>(H$16*6*(A177^5))+(H$15*5*(A177^4))+(H$14*4*(A177^3))+(H$13*3*(A177^2))+(H$12*2*(A177))+(H$11)</f>
        <v>-2.1265069580078004E-2</v>
      </c>
      <c r="F177" s="6">
        <f t="shared" si="5"/>
        <v>2.1799601554870606E-2</v>
      </c>
      <c r="G177" s="32">
        <f t="shared" si="6"/>
        <v>5.3590057373050122E-3</v>
      </c>
      <c r="H177" s="6">
        <f t="shared" si="7"/>
        <v>4.723601398468015E-2</v>
      </c>
      <c r="I177" s="2">
        <f t="shared" si="9"/>
        <v>-4.723601398468015E-2</v>
      </c>
      <c r="J177" s="32">
        <f t="shared" si="8"/>
        <v>5.3248150634766032E-2</v>
      </c>
    </row>
    <row r="178" spans="1:10">
      <c r="A178" s="24">
        <v>-0.130000000000001</v>
      </c>
      <c r="B178" s="2">
        <f>(G$16*(A178^6))+(G$15*(A178^5))+(G$14*(A178^4))+(G$13*(A178^3))+(G$12*(A178^2))+(G$11*A178)+G$10</f>
        <v>6.8869184397292366E-2</v>
      </c>
      <c r="C178" s="2">
        <f>(H$16*(A178^6))+(H$15*(A178^5))+(H$14*(A178^4))+(H$13*(A178^3))+(H$12*(A178^2))+(H$11*A178)+H$10</f>
        <v>-2.5331595133744882E-2</v>
      </c>
      <c r="D178" s="1">
        <f>(G$16*6*(A178^5))+(G$15*5*(A178^4))+(G$14*4*(A178^3))+(G$13*3*(A178^2))+(G$12*2*(A178))+(G$11)</f>
        <v>3.4569562557120501E-2</v>
      </c>
      <c r="E178" s="7">
        <f>(H$16*6*(A178^5))+(H$15*5*(A178^4))+(H$14*4*(A178^3))+(H$13*3*(A178^2))+(H$12*2*(A178))+(H$11)</f>
        <v>-2.0658902516619879E-2</v>
      </c>
      <c r="F178" s="6">
        <f t="shared" si="5"/>
        <v>2.1768794631773742E-2</v>
      </c>
      <c r="G178" s="32">
        <f t="shared" si="6"/>
        <v>6.955330020250311E-3</v>
      </c>
      <c r="H178" s="6">
        <f t="shared" si="7"/>
        <v>4.7100389765518627E-2</v>
      </c>
      <c r="I178" s="2">
        <f t="shared" si="9"/>
        <v>-4.7100389765518627E-2</v>
      </c>
      <c r="J178" s="32">
        <f t="shared" si="8"/>
        <v>5.5228465073740379E-2</v>
      </c>
    </row>
    <row r="179" spans="1:10">
      <c r="A179" s="24">
        <v>-0.13500000000000101</v>
      </c>
      <c r="B179" s="2">
        <f>(G$16*(A179^6))+(G$15*(A179^5))+(G$14*(A179^4))+(G$13*(A179^3))+(G$12*(A179^2))+(G$11*A179)+G$10</f>
        <v>6.8690117730734343E-2</v>
      </c>
      <c r="C179" s="2">
        <f>(H$16*(A179^6))+(H$15*(A179^5))+(H$14*(A179^4))+(H$13*(A179^3))+(H$12*(A179^2))+(H$11*A179)+H$10</f>
        <v>-2.5229850556873462E-2</v>
      </c>
      <c r="D179" s="1">
        <f>(G$16*6*(A179^5))+(G$15*5*(A179^4))+(G$14*4*(A179^3))+(G$13*3*(A179^2))+(G$12*2*(A179))+(G$11)</f>
        <v>3.7037368663152964E-2</v>
      </c>
      <c r="E179" s="7">
        <f>(H$16*6*(A179^5))+(H$15*5*(A179^4))+(H$14*4*(A179^3))+(H$13*3*(A179^2))+(H$12*2*(A179))+(H$11)</f>
        <v>-2.0036447496449252E-2</v>
      </c>
      <c r="F179" s="6">
        <f t="shared" si="5"/>
        <v>2.173013358693044E-2</v>
      </c>
      <c r="G179" s="32">
        <f t="shared" si="6"/>
        <v>8.500460583351856E-3</v>
      </c>
      <c r="H179" s="6">
        <f t="shared" si="7"/>
        <v>4.6959984143803903E-2</v>
      </c>
      <c r="I179" s="2">
        <f t="shared" si="9"/>
        <v>-4.6959984143803903E-2</v>
      </c>
      <c r="J179" s="32">
        <f t="shared" si="8"/>
        <v>5.707381615960222E-2</v>
      </c>
    </row>
    <row r="180" spans="1:10">
      <c r="A180" s="24">
        <v>-0.14000000000000101</v>
      </c>
      <c r="B180" s="2">
        <f>(G$16*(A180^6))+(G$15*(A180^5))+(G$14*(A180^4))+(G$13*(A180^3))+(G$12*(A180^2))+(G$11*A180)+G$10</f>
        <v>6.8499007378969565E-2</v>
      </c>
      <c r="C180" s="2">
        <f>(H$16*(A180^6))+(H$15*(A180^5))+(H$14*(A180^4))+(H$13*(A180^3))+(H$12*(A180^2))+(H$11*A180)+H$10</f>
        <v>-2.5131253070329582E-2</v>
      </c>
      <c r="D180" s="1">
        <f>(G$16*6*(A180^5))+(G$15*5*(A180^4))+(G$14*4*(A180^3))+(G$13*3*(A180^2))+(G$12*2*(A180))+(G$11)</f>
        <v>3.9387188860160446E-2</v>
      </c>
      <c r="E180" s="7">
        <f>(H$16*6*(A180^5))+(H$15*5*(A180^4))+(H$14*4*(A180^3))+(H$13*3*(A180^2))+(H$12*2*(A180))+(H$11)</f>
        <v>-1.940054895615987E-2</v>
      </c>
      <c r="F180" s="6">
        <f t="shared" ref="F180:F243" si="10">(B180+C180)/2</f>
        <v>2.1683877154319992E-2</v>
      </c>
      <c r="G180" s="32">
        <f t="shared" ref="G180:G243" si="11">(D180+E180)/2</f>
        <v>9.9933199520002881E-3</v>
      </c>
      <c r="H180" s="6">
        <f t="shared" ref="H180:H243" si="12">(B180-C180)/2</f>
        <v>4.6815130224649573E-2</v>
      </c>
      <c r="I180" s="2">
        <f t="shared" si="9"/>
        <v>-4.6815130224649573E-2</v>
      </c>
      <c r="J180" s="32">
        <f t="shared" ref="J180:J243" si="13">D180-E180</f>
        <v>5.8787737816320317E-2</v>
      </c>
    </row>
    <row r="181" spans="1:10">
      <c r="A181" s="24">
        <v>-0.14500000000000099</v>
      </c>
      <c r="B181" s="2">
        <f>(G$16*(A181^6))+(G$15*(A181^5))+(G$14*(A181^4))+(G$13*(A181^3))+(G$12*(A181^2))+(G$11*A181)+G$10</f>
        <v>6.8296440608184891E-2</v>
      </c>
      <c r="C181" s="2">
        <f>(H$16*(A181^6))+(H$15*(A181^5))+(H$14*(A181^4))+(H$13*(A181^3))+(H$12*(A181^2))+(H$11*A181)+H$10</f>
        <v>-2.5035862567710267E-2</v>
      </c>
      <c r="D181" s="1">
        <f>(G$16*6*(A181^5))+(G$15*5*(A181^4))+(G$14*4*(A181^3))+(G$13*3*(A181^2))+(G$12*2*(A181))+(G$11)</f>
        <v>4.1620164921817915E-2</v>
      </c>
      <c r="E181" s="7">
        <f>(H$16*6*(A181^5))+(H$15*5*(A181^4))+(H$14*4*(A181^3))+(H$13*3*(A181^2))+(H$12*2*(A181))+(H$11)</f>
        <v>-1.8754153614270498E-2</v>
      </c>
      <c r="F181" s="6">
        <f t="shared" si="10"/>
        <v>2.1630289020237312E-2</v>
      </c>
      <c r="G181" s="32">
        <f t="shared" si="11"/>
        <v>1.1433005653773708E-2</v>
      </c>
      <c r="H181" s="6">
        <f t="shared" si="12"/>
        <v>4.6666151587947582E-2</v>
      </c>
      <c r="I181" s="2">
        <f t="shared" ref="I181:I244" si="14">-H181</f>
        <v>-4.6666151587947582E-2</v>
      </c>
      <c r="J181" s="32">
        <f t="shared" si="13"/>
        <v>6.0374318536088413E-2</v>
      </c>
    </row>
    <row r="182" spans="1:10">
      <c r="A182" s="24">
        <v>-0.15000000000000099</v>
      </c>
      <c r="B182" s="2">
        <f>(G$16*(A182^6))+(G$15*(A182^5))+(G$14*(A182^4))+(G$13*(A182^3))+(G$12*(A182^2))+(G$11*A182)+G$10</f>
        <v>6.8082997818749963E-2</v>
      </c>
      <c r="C182" s="2">
        <f>(H$16*(A182^6))+(H$15*(A182^5))+(H$14*(A182^4))+(H$13*(A182^3))+(H$12*(A182^2))+(H$11*A182)+H$10</f>
        <v>-2.4943723951562483E-2</v>
      </c>
      <c r="D182" s="1">
        <f>(G$16*6*(A182^5))+(G$15*5*(A182^4))+(G$14*4*(A182^3))+(G$13*3*(A182^2))+(G$12*2*(A182))+(G$11)</f>
        <v>4.3737903500000397E-2</v>
      </c>
      <c r="E182" s="7">
        <f>(H$16*6*(A182^5))+(H$15*5*(A182^4))+(H$14*4*(A182^3))+(H$13*3*(A182^2))+(H$12*2*(A182))+(H$11)</f>
        <v>-1.8100311312499871E-2</v>
      </c>
      <c r="F182" s="6">
        <f t="shared" si="10"/>
        <v>2.156963693359374E-2</v>
      </c>
      <c r="G182" s="32">
        <f t="shared" si="11"/>
        <v>1.2818796093750263E-2</v>
      </c>
      <c r="H182" s="6">
        <f t="shared" si="12"/>
        <v>4.6513360885156223E-2</v>
      </c>
      <c r="I182" s="2">
        <f t="shared" si="14"/>
        <v>-4.6513360885156223E-2</v>
      </c>
      <c r="J182" s="32">
        <f t="shared" si="13"/>
        <v>6.1838214812500264E-2</v>
      </c>
    </row>
    <row r="183" spans="1:10">
      <c r="A183" s="24">
        <v>-0.155000000000001</v>
      </c>
      <c r="B183" s="2">
        <f>(G$16*(A183^6))+(G$15*(A183^5))+(G$14*(A183^4))+(G$13*(A183^3))+(G$12*(A183^2))+(G$11*A183)+G$10</f>
        <v>6.7859250189346396E-2</v>
      </c>
      <c r="C183" s="2">
        <f>(H$16*(A183^6))+(H$15*(A183^5))+(H$14*(A183^4))+(H$13*(A183^3))+(H$12*(A183^2))+(H$11*A183)+H$10</f>
        <v>-2.4854866615663954E-2</v>
      </c>
      <c r="D183" s="1">
        <f>(G$16*6*(A183^5))+(G$15*5*(A183^4))+(G$14*4*(A183^3))+(G$13*3*(A183^2))+(G$12*2*(A183))+(G$11)</f>
        <v>4.5742488716682878E-2</v>
      </c>
      <c r="E183" s="7">
        <f>(H$16*6*(A183^5))+(H$15*5*(A183^4))+(H$14*4*(A183^3))+(H$13*3*(A183^2))+(H$12*2*(A183))+(H$11)</f>
        <v>-1.744217585704174E-2</v>
      </c>
      <c r="F183" s="6">
        <f t="shared" si="10"/>
        <v>2.1502191786841221E-2</v>
      </c>
      <c r="G183" s="32">
        <f t="shared" si="11"/>
        <v>1.4150156429820569E-2</v>
      </c>
      <c r="H183" s="6">
        <f t="shared" si="12"/>
        <v>4.6357058402505175E-2</v>
      </c>
      <c r="I183" s="2">
        <f t="shared" si="14"/>
        <v>-4.6357058402505175E-2</v>
      </c>
      <c r="J183" s="32">
        <f t="shared" si="13"/>
        <v>6.3184664573724625E-2</v>
      </c>
    </row>
    <row r="184" spans="1:10">
      <c r="A184" s="24">
        <v>-0.160000000000001</v>
      </c>
      <c r="B184" s="2">
        <f>(G$16*(A184^6))+(G$15*(A184^5))+(G$14*(A184^4))+(G$13*(A184^3))+(G$12*(A184^2))+(G$11*A184)+G$10</f>
        <v>6.7625757258137562E-2</v>
      </c>
      <c r="C184" s="2">
        <f>(H$16*(A184^6))+(H$15*(A184^5))+(H$14*(A184^4))+(H$13*(A184^3))+(H$12*(A184^2))+(H$11*A184)+H$10</f>
        <v>-2.4769303923097584E-2</v>
      </c>
      <c r="D184" s="1">
        <f>(G$16*6*(A184^5))+(G$15*5*(A184^4))+(G$14*4*(A184^3))+(G$13*3*(A184^2))+(G$12*2*(A184))+(G$11)</f>
        <v>4.763649475584035E-2</v>
      </c>
      <c r="E184" s="7">
        <f>(H$16*6*(A184^5))+(H$15*5*(A184^4))+(H$14*4*(A184^3))+(H$13*3*(A184^2))+(H$12*2*(A184))+(H$11)</f>
        <v>-1.678300585983987E-2</v>
      </c>
      <c r="F184" s="6">
        <f t="shared" si="10"/>
        <v>2.1428226667519989E-2</v>
      </c>
      <c r="G184" s="32">
        <f t="shared" si="11"/>
        <v>1.542674444800024E-2</v>
      </c>
      <c r="H184" s="6">
        <f t="shared" si="12"/>
        <v>4.6197530590617569E-2</v>
      </c>
      <c r="I184" s="2">
        <f t="shared" si="14"/>
        <v>-4.6197530590617569E-2</v>
      </c>
      <c r="J184" s="32">
        <f t="shared" si="13"/>
        <v>6.441950061568022E-2</v>
      </c>
    </row>
    <row r="185" spans="1:10">
      <c r="A185" s="24">
        <v>-0.16500000000000101</v>
      </c>
      <c r="B185" s="2">
        <f>(G$16*(A185^6))+(G$15*(A185^5))+(G$14*(A185^4))+(G$13*(A185^3))+(G$12*(A185^2))+(G$11*A185)+G$10</f>
        <v>6.7383064440978843E-2</v>
      </c>
      <c r="C185" s="2">
        <f>(H$16*(A185^6))+(H$15*(A185^5))+(H$14*(A185^4))+(H$13*(A185^3))+(H$12*(A185^2))+(H$11*A185)+H$10</f>
        <v>-2.4687032680119528E-2</v>
      </c>
      <c r="D185" s="1">
        <f>(G$16*6*(A185^5))+(G$15*5*(A185^4))+(G$14*4*(A185^3))+(G$13*3*(A185^2))+(G$12*2*(A185))+(G$11)</f>
        <v>4.9422998455347839E-2</v>
      </c>
      <c r="E185" s="7">
        <f>(H$16*6*(A185^5))+(H$15*5*(A185^4))+(H$14*4*(A185^3))+(H$13*3*(A185^2))+(H$12*2*(A185))+(H$11)</f>
        <v>-1.6126165579862996E-2</v>
      </c>
      <c r="F185" s="6">
        <f t="shared" si="10"/>
        <v>2.1348015880429658E-2</v>
      </c>
      <c r="G185" s="32">
        <f t="shared" si="11"/>
        <v>1.6648416437742421E-2</v>
      </c>
      <c r="H185" s="6">
        <f t="shared" si="12"/>
        <v>4.6035048560549185E-2</v>
      </c>
      <c r="I185" s="2">
        <f t="shared" si="14"/>
        <v>-4.6035048560549185E-2</v>
      </c>
      <c r="J185" s="32">
        <f t="shared" si="13"/>
        <v>6.5549164035210827E-2</v>
      </c>
    </row>
    <row r="186" spans="1:10">
      <c r="A186" s="24">
        <v>-0.17000000000000101</v>
      </c>
      <c r="B186" s="2">
        <f>(G$16*(A186^6))+(G$15*(A186^5))+(G$14*(A186^4))+(G$13*(A186^3))+(G$12*(A186^2))+(G$11*A186)+G$10</f>
        <v>6.7131700486668347E-2</v>
      </c>
      <c r="C186" s="2">
        <f>(H$16*(A186^6))+(H$15*(A186^5))+(H$14*(A186^4))+(H$13*(A186^3))+(H$12*(A186^2))+(H$11*A186)+H$10</f>
        <v>-2.4608032605820885E-2</v>
      </c>
      <c r="D186" s="1">
        <f>(G$16*6*(A186^5))+(G$15*5*(A186^4))+(G$14*4*(A186^3))+(G$13*3*(A186^2))+(G$12*2*(A186))+(G$11)</f>
        <v>5.1105591898880309E-2</v>
      </c>
      <c r="E186" s="7">
        <f>(H$16*6*(A186^5))+(H$15*5*(A186^4))+(H$14*4*(A186^3))+(H$13*3*(A186^2))+(H$12*2*(A186))+(H$11)</f>
        <v>-1.5475125764379864E-2</v>
      </c>
      <c r="F186" s="6">
        <f t="shared" si="10"/>
        <v>2.1261833940423733E-2</v>
      </c>
      <c r="G186" s="32">
        <f t="shared" si="11"/>
        <v>1.7815233067250223E-2</v>
      </c>
      <c r="H186" s="6">
        <f t="shared" si="12"/>
        <v>4.5869866546244614E-2</v>
      </c>
      <c r="I186" s="2">
        <f t="shared" si="14"/>
        <v>-4.5869866546244614E-2</v>
      </c>
      <c r="J186" s="32">
        <f t="shared" si="13"/>
        <v>6.658071766326018E-2</v>
      </c>
    </row>
    <row r="187" spans="1:10">
      <c r="A187" s="24">
        <v>-0.17500000000000099</v>
      </c>
      <c r="B187" s="2">
        <f>(G$16*(A187^6))+(G$15*(A187^5))+(G$14*(A187^4))+(G$13*(A187^3))+(G$12*(A187^2))+(G$11*A187)+G$10</f>
        <v>6.687217486923823E-2</v>
      </c>
      <c r="C187" s="2">
        <f>(H$16*(A187^6))+(H$15*(A187^5))+(H$14*(A187^4))+(H$13*(A187^3))+(H$12*(A187^2))+(H$11*A187)+H$10</f>
        <v>-2.4532265797582994E-2</v>
      </c>
      <c r="D187" s="1">
        <f>(G$16*6*(A187^5))+(G$15*5*(A187^4))+(G$14*4*(A187^3))+(G$13*3*(A187^2))+(G$12*2*(A187))+(G$11)</f>
        <v>5.2688395007812791E-2</v>
      </c>
      <c r="E187" s="7">
        <f>(H$16*6*(A187^5))+(H$15*5*(A187^4))+(H$14*4*(A187^3))+(H$13*3*(A187^2))+(H$12*2*(A187))+(H$11)</f>
        <v>-1.4833464490234254E-2</v>
      </c>
      <c r="F187" s="6">
        <f t="shared" si="10"/>
        <v>2.1169954535827616E-2</v>
      </c>
      <c r="G187" s="32">
        <f t="shared" si="11"/>
        <v>1.8927465258789269E-2</v>
      </c>
      <c r="H187" s="6">
        <f t="shared" si="12"/>
        <v>4.5702220333410613E-2</v>
      </c>
      <c r="I187" s="2">
        <f t="shared" si="14"/>
        <v>-4.5702220333410613E-2</v>
      </c>
      <c r="J187" s="32">
        <f t="shared" si="13"/>
        <v>6.7521859498047038E-2</v>
      </c>
    </row>
    <row r="188" spans="1:10">
      <c r="A188" s="24">
        <v>-0.18000000000000099</v>
      </c>
      <c r="B188" s="2">
        <f>(G$16*(A188^6))+(G$15*(A188^5))+(G$14*(A188^4))+(G$13*(A188^3))+(G$12*(A188^2))+(G$11*A188)+G$10</f>
        <v>6.6604975117286358E-2</v>
      </c>
      <c r="C188" s="2">
        <f>(H$16*(A188^6))+(H$15*(A188^5))+(H$14*(A188^4))+(H$13*(A188^3))+(H$12*(A188^2))+(H$11*A188)+H$10</f>
        <v>-2.4459676192326387E-2</v>
      </c>
      <c r="D188" s="1">
        <f>(G$16*6*(A188^5))+(G$15*5*(A188^4))+(G$14*4*(A188^3))+(G$13*3*(A188^2))+(G$12*2*(A188))+(G$11)</f>
        <v>5.4176068133120273E-2</v>
      </c>
      <c r="E188" s="7">
        <f>(H$16*6*(A188^5))+(H$15*5*(A188^4))+(H$14*4*(A188^3))+(H$13*3*(A188^2))+(H$12*2*(A188))+(H$11)</f>
        <v>-1.4204868005119879E-2</v>
      </c>
      <c r="F188" s="6">
        <f t="shared" si="10"/>
        <v>2.1072649462479984E-2</v>
      </c>
      <c r="G188" s="32">
        <f t="shared" si="11"/>
        <v>1.9985600064000197E-2</v>
      </c>
      <c r="H188" s="6">
        <f t="shared" si="12"/>
        <v>4.5532325654806374E-2</v>
      </c>
      <c r="I188" s="2">
        <f t="shared" si="14"/>
        <v>-4.5532325654806374E-2</v>
      </c>
      <c r="J188" s="32">
        <f t="shared" si="13"/>
        <v>6.8380936138240145E-2</v>
      </c>
    </row>
    <row r="189" spans="1:10">
      <c r="A189" s="24">
        <v>-0.185000000000001</v>
      </c>
      <c r="B189" s="2">
        <f>(G$16*(A189^6))+(G$15*(A189^5))+(G$14*(A189^4))+(G$13*(A189^3))+(G$12*(A189^2))+(G$11*A189)+G$10</f>
        <v>6.6330564080348584E-2</v>
      </c>
      <c r="C189" s="2">
        <f>(H$16*(A189^6))+(H$15*(A189^5))+(H$14*(A189^4))+(H$13*(A189^3))+(H$12*(A189^2))+(H$11*A189)+H$10</f>
        <v>-2.4390189023553346E-2</v>
      </c>
      <c r="D189" s="1">
        <f>(G$16*6*(A189^5))+(G$15*5*(A189^4))+(G$14*4*(A189^3))+(G$13*3*(A189^2))+(G$12*2*(A189))+(G$11)</f>
        <v>5.5573824647277753E-2</v>
      </c>
      <c r="E189" s="7">
        <f>(H$16*6*(A189^5))+(H$15*5*(A189^4))+(H$14*4*(A189^3))+(H$13*3*(A189^2))+(H$12*2*(A189))+(H$11)</f>
        <v>-1.3593131568855513E-2</v>
      </c>
      <c r="F189" s="6">
        <f t="shared" si="10"/>
        <v>2.0970187528397619E-2</v>
      </c>
      <c r="G189" s="32">
        <f t="shared" si="11"/>
        <v>2.099034653921112E-2</v>
      </c>
      <c r="H189" s="6">
        <f t="shared" si="12"/>
        <v>4.5360376551950965E-2</v>
      </c>
      <c r="I189" s="2">
        <f t="shared" si="14"/>
        <v>-4.5360376551950965E-2</v>
      </c>
      <c r="J189" s="32">
        <f t="shared" si="13"/>
        <v>6.9166956216133266E-2</v>
      </c>
    </row>
    <row r="190" spans="1:10">
      <c r="A190" s="24">
        <v>-0.190000000000001</v>
      </c>
      <c r="B190" s="2">
        <f>(G$16*(A190^6))+(G$15*(A190^5))+(G$14*(A190^4))+(G$13*(A190^3))+(G$12*(A190^2))+(G$11*A190)+G$10</f>
        <v>6.6049377132311543E-2</v>
      </c>
      <c r="C190" s="2">
        <f>(H$16*(A190^6))+(H$15*(A190^5))+(H$14*(A190^4))+(H$13*(A190^3))+(H$12*(A190^2))+(H$11*A190)+H$10</f>
        <v>-2.4323710274184087E-2</v>
      </c>
      <c r="D190" s="1">
        <f>(G$16*6*(A190^5))+(G$15*5*(A190^4))+(G$14*4*(A190^3))+(G$13*3*(A190^2))+(G$12*2*(A190))+(G$11)</f>
        <v>5.6887443536160237E-2</v>
      </c>
      <c r="E190" s="7">
        <f>(H$16*6*(A190^5))+(H$15*5*(A190^4))+(H$14*4*(A190^3))+(H$13*3*(A190^2))+(H$12*2*(A190))+(H$11)</f>
        <v>-1.3002160294659889E-2</v>
      </c>
      <c r="F190" s="6">
        <f t="shared" si="10"/>
        <v>2.0862833429063726E-2</v>
      </c>
      <c r="G190" s="32">
        <f t="shared" si="11"/>
        <v>2.1942641620750172E-2</v>
      </c>
      <c r="H190" s="6">
        <f t="shared" si="12"/>
        <v>4.5186543703247817E-2</v>
      </c>
      <c r="I190" s="2">
        <f t="shared" si="14"/>
        <v>-4.5186543703247817E-2</v>
      </c>
      <c r="J190" s="32">
        <f t="shared" si="13"/>
        <v>6.988960383082013E-2</v>
      </c>
    </row>
    <row r="191" spans="1:10">
      <c r="A191" s="24">
        <v>-0.19500000000000101</v>
      </c>
      <c r="B191" s="2">
        <f>(G$16*(A191^6))+(G$15*(A191^5))+(G$14*(A191^4))+(G$13*(A191^3))+(G$12*(A191^2))+(G$11*A191)+G$10</f>
        <v>6.5761819311865879E-2</v>
      </c>
      <c r="C191" s="2">
        <f>(H$16*(A191^6))+(H$15*(A191^5))+(H$14*(A191^4))+(H$13*(A191^3))+(H$12*(A191^2))+(H$11*A191)+H$10</f>
        <v>-2.4260126125186583E-2</v>
      </c>
      <c r="D191" s="1">
        <f>(G$16*6*(A191^5))+(G$15*5*(A191^4))+(G$14*4*(A191^3))+(G$13*3*(A191^2))+(G$12*2*(A191))+(G$11)</f>
        <v>5.8123281990942743E-2</v>
      </c>
      <c r="E191" s="7">
        <f>(H$16*6*(A191^5))+(H$15*5*(A191^4))+(H$14*4*(A191^3))+(H$13*3*(A191^2))+(H$12*2*(A191))+(H$11)</f>
        <v>-1.243596999042677E-2</v>
      </c>
      <c r="F191" s="6">
        <f t="shared" si="10"/>
        <v>2.0750846593339648E-2</v>
      </c>
      <c r="G191" s="32">
        <f t="shared" si="11"/>
        <v>2.2843656000257985E-2</v>
      </c>
      <c r="H191" s="6">
        <f t="shared" si="12"/>
        <v>4.5010972718526235E-2</v>
      </c>
      <c r="I191" s="2">
        <f t="shared" si="14"/>
        <v>-4.5010972718526235E-2</v>
      </c>
      <c r="J191" s="32">
        <f t="shared" si="13"/>
        <v>7.0559251981369517E-2</v>
      </c>
    </row>
    <row r="192" spans="1:10">
      <c r="A192" s="24">
        <v>-0.20000000000000101</v>
      </c>
      <c r="B192" s="2">
        <f>(G$16*(A192^6))+(G$15*(A192^5))+(G$14*(A192^4))+(G$13*(A192^3))+(G$12*(A192^2))+(G$11*A192)+G$10</f>
        <v>6.5468262399999949E-2</v>
      </c>
      <c r="C192" s="2">
        <f>(H$16*(A192^6))+(H$15*(A192^5))+(H$14*(A192^4))+(H$13*(A192^3))+(H$12*(A192^2))+(H$11*A192)+H$10</f>
        <v>-2.419930239999999E-2</v>
      </c>
      <c r="D192" s="1">
        <f>(G$16*6*(A192^5))+(G$15*5*(A192^4))+(G$14*4*(A192^3))+(G$13*3*(A192^2))+(G$12*2*(A192))+(G$11)</f>
        <v>5.9288288000000217E-2</v>
      </c>
      <c r="E192" s="7">
        <f>(H$16*6*(A192^5))+(H$15*5*(A192^4))+(H$14*4*(A192^3))+(H$13*3*(A192^2))+(H$12*2*(A192))+(H$11)</f>
        <v>-1.18986879999999E-2</v>
      </c>
      <c r="F192" s="6">
        <f t="shared" si="10"/>
        <v>2.0634479999999979E-2</v>
      </c>
      <c r="G192" s="32">
        <f t="shared" si="11"/>
        <v>2.3694800000000158E-2</v>
      </c>
      <c r="H192" s="6">
        <f t="shared" si="12"/>
        <v>4.4833782399999966E-2</v>
      </c>
      <c r="I192" s="2">
        <f t="shared" si="14"/>
        <v>-4.4833782399999966E-2</v>
      </c>
      <c r="J192" s="32">
        <f t="shared" si="13"/>
        <v>7.1186976000000124E-2</v>
      </c>
    </row>
    <row r="193" spans="1:10">
      <c r="A193" s="24">
        <v>-0.20500000000000099</v>
      </c>
      <c r="B193" s="2">
        <f>(G$16*(A193^6))+(G$15*(A193^5))+(G$14*(A193^4))+(G$13*(A193^3))+(G$12*(A193^2))+(G$11*A193)+G$10</f>
        <v>6.5169041934534128E-2</v>
      </c>
      <c r="C193" s="2">
        <f>(H$16*(A193^6))+(H$15*(A193^5))+(H$14*(A193^4))+(H$13*(A193^3))+(H$12*(A193^2))+(H$11*A193)+H$10</f>
        <v>-2.414108400475171E-2</v>
      </c>
      <c r="D193" s="1">
        <f>(G$16*6*(A193^5))+(G$15*5*(A193^4))+(G$14*4*(A193^3))+(G$13*3*(A193^2))+(G$12*2*(A193))+(G$11)</f>
        <v>6.0390012940807702E-2</v>
      </c>
      <c r="E193" s="7">
        <f>(H$16*6*(A193^5))+(H$15*5*(A193^4))+(H$14*4*(A193^3))+(H$13*3*(A193^2))+(H$12*2*(A193))+(H$11)</f>
        <v>-1.1394554044448033E-2</v>
      </c>
      <c r="F193" s="6">
        <f t="shared" si="10"/>
        <v>2.0513978964891211E-2</v>
      </c>
      <c r="G193" s="32">
        <f t="shared" si="11"/>
        <v>2.4497729448179836E-2</v>
      </c>
      <c r="H193" s="6">
        <f t="shared" si="12"/>
        <v>4.4655062969642917E-2</v>
      </c>
      <c r="I193" s="2">
        <f t="shared" si="14"/>
        <v>-4.4655062969642917E-2</v>
      </c>
      <c r="J193" s="32">
        <f t="shared" si="13"/>
        <v>7.1784566985255732E-2</v>
      </c>
    </row>
    <row r="194" spans="1:10">
      <c r="A194" s="24">
        <v>-0.21000000000000099</v>
      </c>
      <c r="B194" s="2">
        <f>(G$16*(A194^6))+(G$15*(A194^5))+(G$14*(A194^4))+(G$13*(A194^3))+(G$12*(A194^2))+(G$11*A194)+G$10</f>
        <v>6.4864454161695548E-2</v>
      </c>
      <c r="C194" s="2">
        <f>(H$16*(A194^6))+(H$15*(A194^5))+(H$14*(A194^4))+(H$13*(A194^3))+(H$12*(A194^2))+(H$11*A194)+H$10</f>
        <v>-2.4085294364268088E-2</v>
      </c>
      <c r="D194" s="1">
        <f>(G$16*6*(A194^5))+(G$15*5*(A194^4))+(G$14*4*(A194^3))+(G$13*3*(A194^2))+(G$12*2*(A194))+(G$11)</f>
        <v>6.1436624171840204E-2</v>
      </c>
      <c r="E194" s="7">
        <f>(H$16*6*(A194^5))+(H$15*5*(A194^4))+(H$14*4*(A194^3))+(H$13*3*(A194^2))+(H$12*2*(A194))+(H$11)</f>
        <v>-1.092792106333992E-2</v>
      </c>
      <c r="F194" s="6">
        <f t="shared" si="10"/>
        <v>2.038957989871373E-2</v>
      </c>
      <c r="G194" s="32">
        <f t="shared" si="11"/>
        <v>2.525435155425014E-2</v>
      </c>
      <c r="H194" s="6">
        <f t="shared" si="12"/>
        <v>4.4474874262981814E-2</v>
      </c>
      <c r="I194" s="2">
        <f t="shared" si="14"/>
        <v>-4.4474874262981814E-2</v>
      </c>
      <c r="J194" s="32">
        <f t="shared" si="13"/>
        <v>7.2364545235180128E-2</v>
      </c>
    </row>
    <row r="195" spans="1:10">
      <c r="A195" s="24">
        <v>-0.215000000000001</v>
      </c>
      <c r="B195" s="2">
        <f>(G$16*(A195^6))+(G$15*(A195^5))+(G$14*(A195^4))+(G$13*(A195^3))+(G$12*(A195^2))+(G$11*A195)+G$10</f>
        <v>6.4554752924733325E-2</v>
      </c>
      <c r="C195" s="2">
        <f>(H$16*(A195^6))+(H$15*(A195^5))+(H$14*(A195^4))+(H$13*(A195^3))+(H$12*(A195^2))+(H$11*A195)+H$10</f>
        <v>-2.4031734853878724E-2</v>
      </c>
      <c r="D195" s="1">
        <f>(G$16*6*(A195^5))+(G$15*5*(A195^4))+(G$14*4*(A195^3))+(G$13*3*(A195^2))+(G$12*2*(A195))+(G$11)</f>
        <v>6.2436917624472676E-2</v>
      </c>
      <c r="E195" s="7">
        <f>(H$16*6*(A195^5))+(H$15*5*(A195^4))+(H$14*4*(A195^3))+(H$13*3*(A195^2))+(H$12*2*(A195))+(H$11)</f>
        <v>-1.0503256056019303E-2</v>
      </c>
      <c r="F195" s="6">
        <f t="shared" si="10"/>
        <v>2.02615090354273E-2</v>
      </c>
      <c r="G195" s="32">
        <f t="shared" si="11"/>
        <v>2.5966830784226687E-2</v>
      </c>
      <c r="H195" s="6">
        <f t="shared" si="12"/>
        <v>4.4293243889306028E-2</v>
      </c>
      <c r="I195" s="2">
        <f t="shared" si="14"/>
        <v>-4.4293243889306028E-2</v>
      </c>
      <c r="J195" s="32">
        <f t="shared" si="13"/>
        <v>7.2940173680491979E-2</v>
      </c>
    </row>
    <row r="196" spans="1:10">
      <c r="A196" s="24">
        <v>-0.220000000000001</v>
      </c>
      <c r="B196" s="2">
        <f>(G$16*(A196^6))+(G$15*(A196^5))+(G$14*(A196^4))+(G$13*(A196^3))+(G$12*(A196^2))+(G$11*A196)+G$10</f>
        <v>6.4240146489574337E-2</v>
      </c>
      <c r="C196" s="2">
        <f>(H$16*(A196^6))+(H$15*(A196^5))+(H$14*(A196^4))+(H$13*(A196^3))+(H$12*(A196^2))+(H$11*A196)+H$10</f>
        <v>-2.3980184227014392E-2</v>
      </c>
      <c r="D196" s="1">
        <f>(G$16*6*(A196^5))+(G$15*5*(A196^4))+(G$14*4*(A196^3))+(G$13*3*(A196^2))+(G$12*2*(A196))+(G$11)</f>
        <v>6.3400330394880189E-2</v>
      </c>
      <c r="E196" s="7">
        <f>(H$16*6*(A196^5))+(H$15*5*(A196^4))+(H$14*4*(A196^3))+(H$13*3*(A196^2))+(H$12*2*(A196))+(H$11)</f>
        <v>-1.012514092287993E-2</v>
      </c>
      <c r="F196" s="6">
        <f t="shared" si="10"/>
        <v>2.0129981131279971E-2</v>
      </c>
      <c r="G196" s="32">
        <f t="shared" si="11"/>
        <v>2.6637594736000129E-2</v>
      </c>
      <c r="H196" s="6">
        <f t="shared" si="12"/>
        <v>4.4110165358294366E-2</v>
      </c>
      <c r="I196" s="2">
        <f t="shared" si="14"/>
        <v>-4.4110165358294366E-2</v>
      </c>
      <c r="J196" s="32">
        <f t="shared" si="13"/>
        <v>7.3525471317760119E-2</v>
      </c>
    </row>
    <row r="197" spans="1:10">
      <c r="A197" s="24">
        <v>-0.225000000000001</v>
      </c>
      <c r="B197" s="2">
        <f>(G$16*(A197^6))+(G$15*(A197^5))+(G$14*(A197^4))+(G$13*(A197^3))+(G$12*(A197^2))+(G$11*A197)+G$10</f>
        <v>6.3920794307519471E-2</v>
      </c>
      <c r="C197" s="2">
        <f>(H$16*(A197^6))+(H$15*(A197^5))+(H$14*(A197^4))+(H$13*(A197^3))+(H$12*(A197^2))+(H$11*A197)+H$10</f>
        <v>-2.3930398038598623E-2</v>
      </c>
      <c r="D197" s="1">
        <f>(G$16*6*(A197^5))+(G$15*5*(A197^4))+(G$14*4*(A197^3))+(G$13*3*(A197^2))+(G$12*2*(A197))+(G$11)</f>
        <v>6.4336953335937697E-2</v>
      </c>
      <c r="E197" s="7">
        <f>(H$16*6*(A197^5))+(H$15*5*(A197^4))+(H$14*4*(A197^3))+(H$13*3*(A197^2))+(H$12*2*(A197))+(H$11)</f>
        <v>-9.7982733066405703E-3</v>
      </c>
      <c r="F197" s="6">
        <f t="shared" si="10"/>
        <v>1.9995198134460424E-2</v>
      </c>
      <c r="G197" s="32">
        <f t="shared" si="11"/>
        <v>2.7269340014648563E-2</v>
      </c>
      <c r="H197" s="6">
        <f t="shared" si="12"/>
        <v>4.3925596173059051E-2</v>
      </c>
      <c r="I197" s="2">
        <f t="shared" si="14"/>
        <v>-4.3925596173059051E-2</v>
      </c>
      <c r="J197" s="32">
        <f t="shared" si="13"/>
        <v>7.4135226642578267E-2</v>
      </c>
    </row>
    <row r="198" spans="1:10">
      <c r="A198" s="24">
        <v>-0.23000000000000101</v>
      </c>
      <c r="B198" s="2">
        <f>(G$16*(A198^6))+(G$15*(A198^5))+(G$14*(A198^4))+(G$13*(A198^3))+(G$12*(A198^2))+(G$11*A198)+G$10</f>
        <v>6.3596803714980346E-2</v>
      </c>
      <c r="C198" s="2">
        <f>(H$16*(A198^6))+(H$15*(A198^5))+(H$14*(A198^4))+(H$13*(A198^3))+(H$12*(A198^2))+(H$11*A198)+H$10</f>
        <v>-2.3882108064232889E-2</v>
      </c>
      <c r="D198" s="1">
        <f>(G$16*6*(A198^5))+(G$15*5*(A198^4))+(G$14*4*(A198^3))+(G$13*3*(A198^2))+(G$12*2*(A198))+(G$11)</f>
        <v>6.5257543649120175E-2</v>
      </c>
      <c r="E198" s="7">
        <f>(H$16*6*(A198^5))+(H$15*5*(A198^4))+(H$14*4*(A198^3))+(H$13*3*(A198^2))+(H$12*2*(A198))+(H$11)</f>
        <v>-9.5274674336199572E-3</v>
      </c>
      <c r="F198" s="6">
        <f t="shared" si="10"/>
        <v>1.9857347825373729E-2</v>
      </c>
      <c r="G198" s="32">
        <f t="shared" si="11"/>
        <v>2.7865038107750109E-2</v>
      </c>
      <c r="H198" s="6">
        <f t="shared" si="12"/>
        <v>4.3739455889606621E-2</v>
      </c>
      <c r="I198" s="2">
        <f t="shared" si="14"/>
        <v>-4.3739455889606621E-2</v>
      </c>
      <c r="J198" s="32">
        <f t="shared" si="13"/>
        <v>7.4785011082740133E-2</v>
      </c>
    </row>
    <row r="199" spans="1:10">
      <c r="A199" s="24">
        <v>-0.23500000000000101</v>
      </c>
      <c r="B199" s="2">
        <f>(G$16*(A199^6))+(G$15*(A199^5))+(G$14*(A199^4))+(G$13*(A199^3))+(G$12*(A199^2))+(G$11*A199)+G$10</f>
        <v>6.3268226570256575E-2</v>
      </c>
      <c r="C199" s="2">
        <f>(H$16*(A199^6))+(H$15*(A199^5))+(H$14*(A199^4))+(H$13*(A199^3))+(H$12*(A199^2))+(H$11*A199)+H$10</f>
        <v>-2.383502171517541E-2</v>
      </c>
      <c r="D199" s="1">
        <f>(G$16*6*(A199^5))+(G$15*5*(A199^4))+(G$14*4*(A199^3))+(G$13*3*(A199^2))+(G$12*2*(A199))+(G$11)</f>
        <v>6.6173537476402672E-2</v>
      </c>
      <c r="E199" s="7">
        <f>(H$16*6*(A199^5))+(H$15*5*(A199^4))+(H$14*4*(A199^3))+(H$13*3*(A199^2))+(H$12*2*(A199))+(H$11)</f>
        <v>-9.3176549550118559E-3</v>
      </c>
      <c r="F199" s="6">
        <f t="shared" si="10"/>
        <v>1.9716602427540583E-2</v>
      </c>
      <c r="G199" s="32">
        <f t="shared" si="11"/>
        <v>2.8427941260695408E-2</v>
      </c>
      <c r="H199" s="6">
        <f t="shared" si="12"/>
        <v>4.3551624142715989E-2</v>
      </c>
      <c r="I199" s="2">
        <f t="shared" si="14"/>
        <v>-4.3551624142715989E-2</v>
      </c>
      <c r="J199" s="32">
        <f t="shared" si="13"/>
        <v>7.5491192431414528E-2</v>
      </c>
    </row>
    <row r="200" spans="1:10">
      <c r="A200" s="24">
        <v>-0.24000000000000099</v>
      </c>
      <c r="B200" s="2">
        <f>(G$16*(A200^6))+(G$15*(A200^5))+(G$14*(A200^4))+(G$13*(A200^3))+(G$12*(A200^2))+(G$11*A200)+G$10</f>
        <v>6.2935055827353537E-2</v>
      </c>
      <c r="C200" s="2">
        <f>(H$16*(A200^6))+(H$15*(A200^5))+(H$14*(A200^4))+(H$13*(A200^3))+(H$12*(A200^2))+(H$11*A200)+H$10</f>
        <v>-2.3788821449113592E-2</v>
      </c>
      <c r="D200" s="1">
        <f>(G$16*6*(A200^5))+(G$15*5*(A200^4))+(G$14*4*(A200^3))+(G$13*3*(A200^2))+(G$12*2*(A200))+(G$11)</f>
        <v>6.7097062492160187E-2</v>
      </c>
      <c r="E200" s="7">
        <f>(H$16*6*(A200^5))+(H$15*5*(A200^4))+(H$14*4*(A200^3))+(H$13*3*(A200^2))+(H$12*2*(A200))+(H$11)</f>
        <v>-9.1738857881599779E-3</v>
      </c>
      <c r="F200" s="6">
        <f t="shared" si="10"/>
        <v>1.9573117189119971E-2</v>
      </c>
      <c r="G200" s="32">
        <f t="shared" si="11"/>
        <v>2.8961588352000106E-2</v>
      </c>
      <c r="H200" s="6">
        <f t="shared" si="12"/>
        <v>4.3361938638233566E-2</v>
      </c>
      <c r="I200" s="2">
        <f t="shared" si="14"/>
        <v>-4.3361938638233566E-2</v>
      </c>
      <c r="J200" s="32">
        <f t="shared" si="13"/>
        <v>7.6270948280320161E-2</v>
      </c>
    </row>
    <row r="201" spans="1:10">
      <c r="A201" s="24">
        <v>-0.24500000000000099</v>
      </c>
      <c r="B201" s="2">
        <f>(G$16*(A201^6))+(G$15*(A201^5))+(G$14*(A201^4))+(G$13*(A201^3))+(G$12*(A201^2))+(G$11*A201)+G$10</f>
        <v>6.2597222046840623E-2</v>
      </c>
      <c r="C201" s="2">
        <f>(H$16*(A201^6))+(H$15*(A201^5))+(H$14*(A201^4))+(H$13*(A201^3))+(H$12*(A201^2))+(H$11*A201)+H$10</f>
        <v>-2.3743164176730086E-2</v>
      </c>
      <c r="D201" s="1">
        <f>(G$16*6*(A201^5))+(G$15*5*(A201^4))+(G$14*4*(A201^3))+(G$13*3*(A201^2))+(G$12*2*(A201))+(G$11)</f>
        <v>6.8040950495067698E-2</v>
      </c>
      <c r="E201" s="7">
        <f>(H$16*6*(A201^5))+(H$15*5*(A201^4))+(H$14*4*(A201^3))+(H$13*3*(A201^2))+(H$12*2*(A201))+(H$11)</f>
        <v>-9.1013289578331276E-3</v>
      </c>
      <c r="F201" s="6">
        <f t="shared" si="10"/>
        <v>1.9427028935055268E-2</v>
      </c>
      <c r="G201" s="32">
        <f t="shared" si="11"/>
        <v>2.9469810768617287E-2</v>
      </c>
      <c r="H201" s="6">
        <f t="shared" si="12"/>
        <v>4.3170193111785354E-2</v>
      </c>
      <c r="I201" s="2">
        <f t="shared" si="14"/>
        <v>-4.3170193111785354E-2</v>
      </c>
      <c r="J201" s="32">
        <f t="shared" si="13"/>
        <v>7.7142279452900822E-2</v>
      </c>
    </row>
    <row r="202" spans="1:10">
      <c r="A202" s="24">
        <v>-0.250000000000001</v>
      </c>
      <c r="B202" s="2">
        <f>(G$16*(A202^6))+(G$15*(A202^5))+(G$14*(A202^4))+(G$13*(A202^3))+(G$12*(A202^2))+(G$11*A202)+G$10</f>
        <v>6.2254589843749937E-2</v>
      </c>
      <c r="C202" s="2">
        <f>(H$16*(A202^6))+(H$15*(A202^5))+(H$14*(A202^4))+(H$13*(A202^3))+(H$12*(A202^2))+(H$11*A202)+H$10</f>
        <v>-2.3697680664062491E-2</v>
      </c>
      <c r="D202" s="1">
        <f>(G$16*6*(A202^5))+(G$15*5*(A202^4))+(G$14*4*(A202^3))+(G$13*3*(A202^2))+(G$12*2*(A202))+(G$11)</f>
        <v>6.9018750000000212E-2</v>
      </c>
      <c r="E202" s="7">
        <f>(H$16*6*(A202^5))+(H$15*5*(A202^4))+(H$14*4*(A202^3))+(H$13*3*(A202^2))+(H$12*2*(A202))+(H$11)</f>
        <v>-9.1052734375000159E-3</v>
      </c>
      <c r="F202" s="6">
        <f t="shared" si="10"/>
        <v>1.9278454589843723E-2</v>
      </c>
      <c r="G202" s="32">
        <f t="shared" si="11"/>
        <v>2.9956738281250096E-2</v>
      </c>
      <c r="H202" s="6">
        <f t="shared" si="12"/>
        <v>4.2976135253906214E-2</v>
      </c>
      <c r="I202" s="2">
        <f t="shared" si="14"/>
        <v>-4.2976135253906214E-2</v>
      </c>
      <c r="J202" s="32">
        <f t="shared" si="13"/>
        <v>7.8124023437500231E-2</v>
      </c>
    </row>
    <row r="203" spans="1:10">
      <c r="A203" s="24">
        <v>-0.255000000000001</v>
      </c>
      <c r="B203" s="2">
        <f>(G$16*(A203^6))+(G$15*(A203^5))+(G$14*(A203^4))+(G$13*(A203^3))+(G$12*(A203^2))+(G$11*A203)+G$10</f>
        <v>6.1906954272515621E-2</v>
      </c>
      <c r="C203" s="2">
        <f>(H$16*(A203^6))+(H$15*(A203^5))+(H$14*(A203^4))+(H$13*(A203^3))+(H$12*(A203^2))+(H$11*A203)+H$10</f>
        <v>-2.3651974930656648E-2</v>
      </c>
      <c r="D203" s="1">
        <f>(G$16*6*(A203^5))+(G$15*5*(A203^4))+(G$14*4*(A203^3))+(G$13*3*(A203^2))+(G$12*2*(A203))+(G$11)</f>
        <v>7.0044738829932701E-2</v>
      </c>
      <c r="E203" s="7">
        <f>(H$16*6*(A203^5))+(H$15*5*(A203^4))+(H$14*4*(A203^3))+(H$13*3*(A203^2))+(H$12*2*(A203))+(H$11)</f>
        <v>-9.1911289906044073E-3</v>
      </c>
      <c r="F203" s="6">
        <f t="shared" si="10"/>
        <v>1.9127489670929487E-2</v>
      </c>
      <c r="G203" s="32">
        <f t="shared" si="11"/>
        <v>3.0426804919664145E-2</v>
      </c>
      <c r="H203" s="6">
        <f t="shared" si="12"/>
        <v>4.2779464601586131E-2</v>
      </c>
      <c r="I203" s="2">
        <f t="shared" si="14"/>
        <v>-4.2779464601586131E-2</v>
      </c>
      <c r="J203" s="32">
        <f t="shared" si="13"/>
        <v>7.9235867820537112E-2</v>
      </c>
    </row>
    <row r="204" spans="1:10">
      <c r="A204" s="24">
        <v>-0.26000000000000101</v>
      </c>
      <c r="B204" s="2">
        <f>(G$16*(A204^6))+(G$15*(A204^5))+(G$14*(A204^4))+(G$13*(A204^3))+(G$12*(A204^2))+(G$11*A204)+G$10</f>
        <v>6.1554037148953536E-2</v>
      </c>
      <c r="C204" s="2">
        <f>(H$16*(A204^6))+(H$15*(A204^5))+(H$14*(A204^4))+(H$13*(A204^3))+(H$12*(A204^2))+(H$11*A204)+H$10</f>
        <v>-2.3605623643513589E-2</v>
      </c>
      <c r="D204" s="1">
        <f>(G$16*6*(A204^5))+(G$15*5*(A204^4))+(G$14*4*(A204^3))+(G$13*3*(A204^2))+(G$12*2*(A204))+(G$11)</f>
        <v>7.113393670784024E-2</v>
      </c>
      <c r="E204" s="7">
        <f>(H$16*6*(A204^5))+(H$15*5*(A204^4))+(H$14*4*(A204^3))+(H$13*3*(A204^2))+(H$12*2*(A204))+(H$11)</f>
        <v>-9.3644270118400479E-3</v>
      </c>
      <c r="F204" s="6">
        <f t="shared" si="10"/>
        <v>1.8974206752719974E-2</v>
      </c>
      <c r="G204" s="32">
        <f t="shared" si="11"/>
        <v>3.0884754848000094E-2</v>
      </c>
      <c r="H204" s="6">
        <f t="shared" si="12"/>
        <v>4.2579830396233559E-2</v>
      </c>
      <c r="I204" s="2">
        <f t="shared" si="14"/>
        <v>-4.2579830396233559E-2</v>
      </c>
      <c r="J204" s="32">
        <f t="shared" si="13"/>
        <v>8.0498363719680291E-2</v>
      </c>
    </row>
    <row r="205" spans="1:10">
      <c r="A205" s="24">
        <v>-0.26500000000000101</v>
      </c>
      <c r="B205" s="2">
        <f>(G$16*(A205^6))+(G$15*(A205^5))+(G$14*(A205^4))+(G$13*(A205^3))+(G$12*(A205^2))+(G$11*A205)+G$10</f>
        <v>6.1195483309281561E-2</v>
      </c>
      <c r="C205" s="2">
        <f>(H$16*(A205^6))+(H$15*(A205^5))+(H$14*(A205^4))+(H$13*(A205^3))+(H$12*(A205^2))+(H$11*A205)+H$10</f>
        <v>-2.3558175506830099E-2</v>
      </c>
      <c r="D205" s="1">
        <f>(G$16*6*(A205^5))+(G$15*5*(A205^4))+(G$14*4*(A205^3))+(G$13*3*(A205^2))+(G$12*2*(A205))+(G$11)</f>
        <v>7.2302117848597774E-2</v>
      </c>
      <c r="E205" s="7">
        <f>(H$16*6*(A205^5))+(H$15*5*(A205^4))+(H$14*4*(A205^3))+(H$13*3*(A205^2))+(H$12*2*(A205))+(H$11)</f>
        <v>-9.6308213684256939E-3</v>
      </c>
      <c r="F205" s="6">
        <f t="shared" si="10"/>
        <v>1.8818653901225731E-2</v>
      </c>
      <c r="G205" s="32">
        <f t="shared" si="11"/>
        <v>3.1335648240086042E-2</v>
      </c>
      <c r="H205" s="6">
        <f t="shared" si="12"/>
        <v>4.237682940805583E-2</v>
      </c>
      <c r="I205" s="2">
        <f t="shared" si="14"/>
        <v>-4.237682940805583E-2</v>
      </c>
      <c r="J205" s="32">
        <f t="shared" si="13"/>
        <v>8.1932939217023465E-2</v>
      </c>
    </row>
    <row r="206" spans="1:10">
      <c r="A206" s="24">
        <v>-0.27000000000000102</v>
      </c>
      <c r="B206" s="2">
        <f>(G$16*(A206^6))+(G$15*(A206^5))+(G$14*(A206^4))+(G$13*(A206^3))+(G$12*(A206^2))+(G$11*A206)+G$10</f>
        <v>6.0830856806180333E-2</v>
      </c>
      <c r="C206" s="2">
        <f>(H$16*(A206^6))+(H$15*(A206^5))+(H$14*(A206^4))+(H$13*(A206^3))+(H$12*(A206^2))+(H$11*A206)+H$10</f>
        <v>-2.3509150647532888E-2</v>
      </c>
      <c r="D206" s="1">
        <f>(G$16*6*(A206^5))+(G$15*5*(A206^4))+(G$14*4*(A206^3))+(G$13*3*(A206^2))+(G$12*2*(A206))+(G$11)</f>
        <v>7.356582355088026E-2</v>
      </c>
      <c r="E206" s="7">
        <f>(H$16*6*(A206^5))+(H$15*5*(A206^4))+(H$14*4*(A206^3))+(H$13*3*(A206^2))+(H$12*2*(A206))+(H$11)</f>
        <v>-9.9960892413800927E-3</v>
      </c>
      <c r="F206" s="6">
        <f t="shared" si="10"/>
        <v>1.8660853079323723E-2</v>
      </c>
      <c r="G206" s="32">
        <f t="shared" si="11"/>
        <v>3.1784867154750082E-2</v>
      </c>
      <c r="H206" s="6">
        <f t="shared" si="12"/>
        <v>4.2170003726856614E-2</v>
      </c>
      <c r="I206" s="2">
        <f t="shared" si="14"/>
        <v>-4.2170003726856614E-2</v>
      </c>
      <c r="J206" s="32">
        <f t="shared" si="13"/>
        <v>8.3561912792260357E-2</v>
      </c>
    </row>
    <row r="207" spans="1:10">
      <c r="A207" s="24">
        <v>-0.27500000000000102</v>
      </c>
      <c r="B207" s="2">
        <f>(G$16*(A207^6))+(G$15*(A207^5))+(G$14*(A207^4))+(G$13*(A207^3))+(G$12*(A207^2))+(G$11*A207)+G$10</f>
        <v>6.0459637041894457E-2</v>
      </c>
      <c r="C207" s="2">
        <f>(H$16*(A207^6))+(H$15*(A207^5))+(H$14*(A207^4))+(H$13*(A207^3))+(H$12*(A207^2))+(H$11*A207)+H$10</f>
        <v>-2.3458039996606436E-2</v>
      </c>
      <c r="D207" s="1">
        <f>(G$16*6*(A207^5))+(G$15*5*(A207^4))+(G$14*4*(A207^3))+(G$13*3*(A207^2))+(G$12*2*(A207))+(G$11)</f>
        <v>7.4942374789062793E-2</v>
      </c>
      <c r="E207" s="7">
        <f>(H$16*6*(A207^5))+(H$15*5*(A207^4))+(H$14*4*(A207^3))+(H$13*3*(A207^2))+(H$12*2*(A207))+(H$11)</f>
        <v>-1.0466131966796983E-2</v>
      </c>
      <c r="F207" s="6">
        <f t="shared" si="10"/>
        <v>1.850079852264401E-2</v>
      </c>
      <c r="G207" s="32">
        <f t="shared" si="11"/>
        <v>3.2238121411132907E-2</v>
      </c>
      <c r="H207" s="6">
        <f t="shared" si="12"/>
        <v>4.1958838519250446E-2</v>
      </c>
      <c r="I207" s="2">
        <f t="shared" si="14"/>
        <v>-4.1958838519250446E-2</v>
      </c>
      <c r="J207" s="32">
        <f t="shared" si="13"/>
        <v>8.5408506755859773E-2</v>
      </c>
    </row>
    <row r="208" spans="1:10">
      <c r="A208" s="24">
        <v>-0.28000000000000103</v>
      </c>
      <c r="B208" s="2">
        <f>(G$16*(A208^6))+(G$15*(A208^5))+(G$14*(A208^4))+(G$13*(A208^3))+(G$12*(A208^2))+(G$11*A208)+G$10</f>
        <v>6.0081214838374322E-2</v>
      </c>
      <c r="C208" s="2">
        <f>(H$16*(A208^6))+(H$15*(A208^5))+(H$14*(A208^4))+(H$13*(A208^3))+(H$12*(A208^2))+(H$11*A208)+H$10</f>
        <v>-2.340430466621439E-2</v>
      </c>
      <c r="D208" s="1">
        <f>(G$16*6*(A208^5))+(G$15*5*(A208^4))+(G$14*4*(A208^3))+(G$13*3*(A208^2))+(G$12*2*(A208))+(G$11)</f>
        <v>7.6449884805120327E-2</v>
      </c>
      <c r="E208" s="7">
        <f>(H$16*6*(A208^5))+(H$15*5*(A208^4))+(H$14*4*(A208^3))+(H$13*3*(A208^2))+(H$12*2*(A208))+(H$11)</f>
        <v>-1.1046975877120134E-2</v>
      </c>
      <c r="F208" s="6">
        <f t="shared" si="10"/>
        <v>1.8338455086079966E-2</v>
      </c>
      <c r="G208" s="32">
        <f t="shared" si="11"/>
        <v>3.2701454464000093E-2</v>
      </c>
      <c r="H208" s="6">
        <f t="shared" si="12"/>
        <v>4.1742759752294356E-2</v>
      </c>
      <c r="I208" s="2">
        <f t="shared" si="14"/>
        <v>-4.1742759752294356E-2</v>
      </c>
      <c r="J208" s="32">
        <f t="shared" si="13"/>
        <v>8.7496860682240468E-2</v>
      </c>
    </row>
    <row r="209" spans="1:10">
      <c r="A209" s="24">
        <v>-0.28500000000000097</v>
      </c>
      <c r="B209" s="2">
        <f>(G$16*(A209^6))+(G$15*(A209^5))+(G$14*(A209^4))+(G$13*(A209^3))+(G$12*(A209^2))+(G$11*A209)+G$10</f>
        <v>5.9694888444458312E-2</v>
      </c>
      <c r="C209" s="2">
        <f>(H$16*(A209^6))+(H$15*(A209^5))+(H$14*(A209^4))+(H$13*(A209^3))+(H$12*(A209^2))+(H$11*A209)+H$10</f>
        <v>-2.3347375322614661E-2</v>
      </c>
      <c r="D209" s="1">
        <f>(G$16*6*(A209^5))+(G$15*5*(A209^4))+(G$14*4*(A209^3))+(G$13*3*(A209^2))+(G$12*2*(A209))+(G$11)</f>
        <v>7.8107271700527836E-2</v>
      </c>
      <c r="E209" s="7">
        <f>(H$16*6*(A209^5))+(H$15*5*(A209^4))+(H$14*4*(A209^3))+(H$13*3*(A209^2))+(H$12*2*(A209))+(H$11)</f>
        <v>-1.1744773142418279E-2</v>
      </c>
      <c r="F209" s="6">
        <f t="shared" si="10"/>
        <v>1.8173756560921826E-2</v>
      </c>
      <c r="G209" s="32">
        <f t="shared" si="11"/>
        <v>3.3181249279054775E-2</v>
      </c>
      <c r="H209" s="6">
        <f t="shared" si="12"/>
        <v>4.1521131883536483E-2</v>
      </c>
      <c r="I209" s="2">
        <f t="shared" si="14"/>
        <v>-4.1521131883536483E-2</v>
      </c>
      <c r="J209" s="32">
        <f t="shared" si="13"/>
        <v>8.9852044842946122E-2</v>
      </c>
    </row>
    <row r="210" spans="1:10">
      <c r="A210" s="24">
        <v>-0.29000000000000098</v>
      </c>
      <c r="B210" s="2">
        <f>(G$16*(A210^6))+(G$15*(A210^5))+(G$14*(A210^4))+(G$13*(A210^3))+(G$12*(A210^2))+(G$11*A210)+G$10</f>
        <v>5.9299859480095529E-2</v>
      </c>
      <c r="C210" s="2">
        <f>(H$16*(A210^6))+(H$15*(A210^5))+(H$14*(A210^4))+(H$13*(A210^3))+(H$12*(A210^2))+(H$11*A210)+H$10</f>
        <v>-2.3286651554868087E-2</v>
      </c>
      <c r="D210" s="1">
        <f>(G$16*6*(A210^5))+(G$15*5*(A210^4))+(G$14*4*(A210^3))+(G$13*3*(A210^2))+(G$12*2*(A210))+(G$11)</f>
        <v>7.9934271028160364E-2</v>
      </c>
      <c r="E210" s="7">
        <f>(H$16*6*(A210^5))+(H$15*5*(A210^4))+(H$14*4*(A210^3))+(H$13*3*(A210^2))+(H$12*2*(A210))+(H$11)</f>
        <v>-1.2565802611660182E-2</v>
      </c>
      <c r="F210" s="6">
        <f t="shared" si="10"/>
        <v>1.8006603962613721E-2</v>
      </c>
      <c r="G210" s="32">
        <f t="shared" si="11"/>
        <v>3.3684234208250091E-2</v>
      </c>
      <c r="H210" s="6">
        <f t="shared" si="12"/>
        <v>4.1293255517481808E-2</v>
      </c>
      <c r="I210" s="2">
        <f t="shared" si="14"/>
        <v>-4.1293255517481808E-2</v>
      </c>
      <c r="J210" s="32">
        <f t="shared" si="13"/>
        <v>9.2500073639820546E-2</v>
      </c>
    </row>
    <row r="211" spans="1:10">
      <c r="A211" s="24">
        <v>-0.29500000000000098</v>
      </c>
      <c r="B211" s="2">
        <f>(G$16*(A211^6))+(G$15*(A211^5))+(G$14*(A211^4))+(G$13*(A211^3))+(G$12*(A211^2))+(G$11*A211)+G$10</f>
        <v>5.8895228817609106E-2</v>
      </c>
      <c r="C211" s="2">
        <f>(H$16*(A211^6))+(H$15*(A211^5))+(H$14*(A211^4))+(H$13*(A211^3))+(H$12*(A211^2))+(H$11*A211)+H$10</f>
        <v>-2.3221501239340768E-2</v>
      </c>
      <c r="D211" s="1">
        <f>(G$16*6*(A211^5))+(G$15*5*(A211^4))+(G$14*4*(A211^3))+(G$13*3*(A211^2))+(G$12*2*(A211))+(G$11)</f>
        <v>8.1951448384192938E-2</v>
      </c>
      <c r="E211" s="7">
        <f>(H$16*6*(A211^5))+(H$15*5*(A211^4))+(H$14*4*(A211^3))+(H$13*3*(A211^2))+(H$12*2*(A211))+(H$11)</f>
        <v>-1.3516470653989573E-2</v>
      </c>
      <c r="F211" s="6">
        <f t="shared" si="10"/>
        <v>1.7836863789134169E-2</v>
      </c>
      <c r="G211" s="32">
        <f t="shared" si="11"/>
        <v>3.4217488865101682E-2</v>
      </c>
      <c r="H211" s="6">
        <f t="shared" si="12"/>
        <v>4.1058365028474937E-2</v>
      </c>
      <c r="I211" s="2">
        <f t="shared" si="14"/>
        <v>-4.1058365028474937E-2</v>
      </c>
      <c r="J211" s="32">
        <f t="shared" si="13"/>
        <v>9.5467919038182511E-2</v>
      </c>
    </row>
    <row r="212" spans="1:10">
      <c r="A212" s="24">
        <v>-0.30000000000000099</v>
      </c>
      <c r="B212" s="2">
        <f>(G$16*(A212^6))+(G$15*(A212^5))+(G$14*(A212^4))+(G$13*(A212^3))+(G$12*(A212^2))+(G$11*A212)+G$10</f>
        <v>5.8479992399999924E-2</v>
      </c>
      <c r="C212" s="2">
        <f>(H$16*(A212^6))+(H$15*(A212^5))+(H$14*(A212^4))+(H$13*(A212^3))+(H$12*(A212^2))+(H$11*A212)+H$10</f>
        <v>-2.3151259899999985E-2</v>
      </c>
      <c r="D212" s="1">
        <f>(G$16*6*(A212^5))+(G$15*5*(A212^4))+(G$14*4*(A212^3))+(G$13*3*(A212^2))+(G$12*2*(A212))+(G$11)</f>
        <v>8.4180212000000421E-2</v>
      </c>
      <c r="E212" s="7">
        <f>(H$16*6*(A212^5))+(H$15*5*(A212^4))+(H$14*4*(A212^3))+(H$13*3*(A212^2))+(H$12*2*(A212))+(H$11)</f>
        <v>-1.4603312000000236E-2</v>
      </c>
      <c r="F212" s="6">
        <f t="shared" si="10"/>
        <v>1.7664366249999969E-2</v>
      </c>
      <c r="G212" s="32">
        <f t="shared" si="11"/>
        <v>3.4788450000000096E-2</v>
      </c>
      <c r="H212" s="6">
        <f t="shared" si="12"/>
        <v>4.0815626149999951E-2</v>
      </c>
      <c r="I212" s="2">
        <f t="shared" si="14"/>
        <v>-4.0815626149999951E-2</v>
      </c>
      <c r="J212" s="32">
        <f t="shared" si="13"/>
        <v>9.878352400000065E-2</v>
      </c>
    </row>
    <row r="213" spans="1:10">
      <c r="A213" s="24">
        <v>-0.30500000000000099</v>
      </c>
      <c r="B213" s="2">
        <f>(G$16*(A213^6))+(G$15*(A213^5))+(G$14*(A213^4))+(G$13*(A213^3))+(G$12*(A213^2))+(G$11*A213)+G$10</f>
        <v>5.8053036996290844E-2</v>
      </c>
      <c r="C213" s="2">
        <f>(H$16*(A213^6))+(H$15*(A213^5))+(H$14*(A213^4))+(H$13*(A213^3))+(H$12*(A213^2))+(H$11*A213)+H$10</f>
        <v>-2.3075230064503766E-2</v>
      </c>
      <c r="D213" s="1">
        <f>(G$16*6*(A213^5))+(G$15*5*(A213^4))+(G$14*4*(A213^3))+(G$13*3*(A213^2))+(G$12*2*(A213))+(G$11)</f>
        <v>8.6642825334058038E-2</v>
      </c>
      <c r="E213" s="7">
        <f>(H$16*6*(A213^5))+(H$15*5*(A213^4))+(H$14*4*(A213^3))+(H$13*3*(A213^2))+(H$12*2*(A213))+(H$11)</f>
        <v>-1.5832990583010902E-2</v>
      </c>
      <c r="F213" s="6">
        <f t="shared" si="10"/>
        <v>1.7488903465893539E-2</v>
      </c>
      <c r="G213" s="32">
        <f t="shared" si="11"/>
        <v>3.5404917375523565E-2</v>
      </c>
      <c r="H213" s="6">
        <f t="shared" si="12"/>
        <v>4.0564133530397305E-2</v>
      </c>
      <c r="I213" s="2">
        <f t="shared" si="14"/>
        <v>-4.0564133530397305E-2</v>
      </c>
      <c r="J213" s="32">
        <f t="shared" si="13"/>
        <v>0.10247581591706895</v>
      </c>
    </row>
    <row r="214" spans="1:10">
      <c r="A214" s="24">
        <v>-0.310000000000001</v>
      </c>
      <c r="B214" s="2">
        <f>(G$16*(A214^6))+(G$15*(A214^5))+(G$14*(A214^4))+(G$13*(A214^3))+(G$12*(A214^2))+(G$11*A214)+G$10</f>
        <v>5.7613135893911524E-2</v>
      </c>
      <c r="C214" s="2">
        <f>(H$16*(A214^6))+(H$15*(A214^5))+(H$14*(A214^4))+(H$13*(A214^3))+(H$12*(A214^2))+(H$11*A214)+H$10</f>
        <v>-2.2992680616084081E-2</v>
      </c>
      <c r="D214" s="1">
        <f>(G$16*6*(A214^5))+(G$15*5*(A214^4))+(G$14*4*(A214^3))+(G$13*3*(A214^2))+(G$12*2*(A214))+(G$11)</f>
        <v>8.9362419663840564E-2</v>
      </c>
      <c r="E214" s="7">
        <f>(H$16*6*(A214^5))+(H$15*5*(A214^4))+(H$14*4*(A214^3))+(H$13*3*(A214^2))+(H$12*2*(A214))+(H$11)</f>
        <v>-1.7212300380340308E-2</v>
      </c>
      <c r="F214" s="6">
        <f t="shared" si="10"/>
        <v>1.7310227638913721E-2</v>
      </c>
      <c r="G214" s="32">
        <f t="shared" si="11"/>
        <v>3.6075059641750132E-2</v>
      </c>
      <c r="H214" s="6">
        <f t="shared" si="12"/>
        <v>4.0302908254997799E-2</v>
      </c>
      <c r="I214" s="2">
        <f t="shared" si="14"/>
        <v>-4.0302908254997799E-2</v>
      </c>
      <c r="J214" s="32">
        <f t="shared" si="13"/>
        <v>0.10657472004418087</v>
      </c>
    </row>
    <row r="215" spans="1:10">
      <c r="A215" s="24">
        <v>-0.315000000000001</v>
      </c>
      <c r="B215" s="2">
        <f>(G$16*(A215^6))+(G$15*(A215^5))+(G$14*(A215^4))+(G$13*(A215^3))+(G$12*(A215^2))+(G$11*A215)+G$10</f>
        <v>5.7158944528123548E-2</v>
      </c>
      <c r="C215" s="2">
        <f>(H$16*(A215^6))+(H$15*(A215^5))+(H$14*(A215^4))+(H$13*(A215^3))+(H$12*(A215^2))+(H$11*A215)+H$10</f>
        <v>-2.2902846141223652E-2</v>
      </c>
      <c r="D215" s="1">
        <f>(G$16*6*(A215^5))+(G$15*5*(A215^4))+(G$14*4*(A215^3))+(G$13*3*(A215^2))+(G$12*2*(A215))+(G$11)</f>
        <v>9.2363006677723125E-2</v>
      </c>
      <c r="E215" s="7">
        <f>(H$16*6*(A215^5))+(H$15*5*(A215^4))+(H$14*4*(A215^3))+(H$13*3*(A215^2))+(H$12*2*(A215))+(H$11)</f>
        <v>-1.874816625458222E-2</v>
      </c>
      <c r="F215" s="6">
        <f t="shared" si="10"/>
        <v>1.712804919344995E-2</v>
      </c>
      <c r="G215" s="32">
        <f t="shared" si="11"/>
        <v>3.6807420211570449E-2</v>
      </c>
      <c r="H215" s="6">
        <f t="shared" si="12"/>
        <v>4.0030895334673598E-2</v>
      </c>
      <c r="I215" s="2">
        <f t="shared" si="14"/>
        <v>-4.0030895334673598E-2</v>
      </c>
      <c r="J215" s="32">
        <f t="shared" si="13"/>
        <v>0.11111117293230535</v>
      </c>
    </row>
    <row r="216" spans="1:10">
      <c r="A216" s="24">
        <v>-0.32000000000000101</v>
      </c>
      <c r="B216" s="2">
        <f>(G$16*(A216^6))+(G$15*(A216^5))+(G$14*(A216^4))+(G$13*(A216^3))+(G$12*(A216^2))+(G$11*A216)+G$10</f>
        <v>5.6688996048486304E-2</v>
      </c>
      <c r="C216" s="2">
        <f>(H$16*(A216^6))+(H$15*(A216^5))+(H$14*(A216^4))+(H$13*(A216^3))+(H$12*(A216^2))+(H$11*A216)+H$10</f>
        <v>-2.2804926273126382E-2</v>
      </c>
      <c r="D216" s="1">
        <f>(G$16*6*(A216^5))+(G$15*5*(A216^4))+(G$14*4*(A216^3))+(G$13*3*(A216^2))+(G$12*2*(A216))+(G$11)</f>
        <v>9.5669491066880663E-2</v>
      </c>
      <c r="E216" s="7">
        <f>(H$16*6*(A216^5))+(H$15*5*(A216^4))+(H$14*4*(A216^3))+(H$13*3*(A216^2))+(H$12*2*(A216))+(H$11)</f>
        <v>-2.0447644794880367E-2</v>
      </c>
      <c r="F216" s="6">
        <f t="shared" si="10"/>
        <v>1.6942034887679959E-2</v>
      </c>
      <c r="G216" s="32">
        <f t="shared" si="11"/>
        <v>3.7610923136000146E-2</v>
      </c>
      <c r="H216" s="6">
        <f t="shared" si="12"/>
        <v>3.9746961160806345E-2</v>
      </c>
      <c r="I216" s="2">
        <f t="shared" si="14"/>
        <v>-3.9746961160806345E-2</v>
      </c>
      <c r="J216" s="32">
        <f t="shared" si="13"/>
        <v>0.11611713586176103</v>
      </c>
    </row>
    <row r="217" spans="1:10">
      <c r="A217" s="24">
        <v>-0.32500000000000101</v>
      </c>
      <c r="B217" s="2">
        <f>(G$16*(A217^6))+(G$15*(A217^5))+(G$14*(A217^4))+(G$13*(A217^3))+(G$12*(A217^2))+(G$11*A217)+G$10</f>
        <v>5.6201696822363187E-2</v>
      </c>
      <c r="C217" s="2">
        <f>(H$16*(A217^6))+(H$15*(A217^5))+(H$14*(A217^4))+(H$13*(A217^3))+(H$12*(A217^2))+(H$11*A217)+H$10</f>
        <v>-2.2698085030981422E-2</v>
      </c>
      <c r="D217" s="1">
        <f>(G$16*6*(A217^5))+(G$15*5*(A217^4))+(G$14*4*(A217^3))+(G$13*3*(A217^2))+(G$12*2*(A217))+(G$11)</f>
        <v>9.9307683117188322E-2</v>
      </c>
      <c r="E217" s="7">
        <f>(H$16*6*(A217^5))+(H$15*5*(A217^4))+(H$14*4*(A217^3))+(H$13*3*(A217^2))+(H$12*2*(A217))+(H$11)</f>
        <v>-2.2317925158203546E-2</v>
      </c>
      <c r="F217" s="6">
        <f t="shared" si="10"/>
        <v>1.6751805895690884E-2</v>
      </c>
      <c r="G217" s="32">
        <f t="shared" si="11"/>
        <v>3.8494878979492386E-2</v>
      </c>
      <c r="H217" s="6">
        <f t="shared" si="12"/>
        <v>3.9449890926672303E-2</v>
      </c>
      <c r="I217" s="2">
        <f t="shared" si="14"/>
        <v>-3.9449890926672303E-2</v>
      </c>
      <c r="J217" s="32">
        <f t="shared" si="13"/>
        <v>0.12162560827539187</v>
      </c>
    </row>
    <row r="218" spans="1:10">
      <c r="A218" s="24">
        <v>-0.33000000000000101</v>
      </c>
      <c r="B218" s="2">
        <f>(G$16*(A218^6))+(G$15*(A218^5))+(G$14*(A218^4))+(G$13*(A218^3))+(G$12*(A218^2))+(G$11*A218)+G$10</f>
        <v>5.5695321875468301E-2</v>
      </c>
      <c r="C218" s="2">
        <f>(H$16*(A218^6))+(H$15*(A218^5))+(H$14*(A218^4))+(H$13*(A218^3))+(H$12*(A218^2))+(H$11*A218)+H$10</f>
        <v>-2.2581450155020878E-2</v>
      </c>
      <c r="D218" s="1">
        <f>(G$16*6*(A218^5))+(G$15*5*(A218^4))+(G$14*4*(A218^3))+(G$13*3*(A218^2))+(G$12*2*(A218))+(G$11)</f>
        <v>0.10330431130112083</v>
      </c>
      <c r="E218" s="7">
        <f>(H$16*6*(A218^5))+(H$15*5*(A218^4))+(H$14*4*(A218^3))+(H$13*3*(A218^2))+(H$12*2*(A218))+(H$11)</f>
        <v>-2.4366329910620443E-2</v>
      </c>
      <c r="F218" s="6">
        <f t="shared" si="10"/>
        <v>1.6556935860223713E-2</v>
      </c>
      <c r="G218" s="32">
        <f t="shared" si="11"/>
        <v>3.9468990695250193E-2</v>
      </c>
      <c r="H218" s="6">
        <f t="shared" si="12"/>
        <v>3.9138386015244588E-2</v>
      </c>
      <c r="I218" s="2">
        <f t="shared" si="14"/>
        <v>-3.9138386015244588E-2</v>
      </c>
      <c r="J218" s="32">
        <f t="shared" si="13"/>
        <v>0.12767064121174126</v>
      </c>
    </row>
    <row r="219" spans="1:10">
      <c r="A219" s="24">
        <v>-0.33500000000000102</v>
      </c>
      <c r="B219" s="2">
        <f>(G$16*(A219^6))+(G$15*(A219^5))+(G$14*(A219^4))+(G$13*(A219^3))+(G$12*(A219^2))+(G$11*A219)+G$10</f>
        <v>5.5168010269453775E-2</v>
      </c>
      <c r="C219" s="2">
        <f>(H$16*(A219^6))+(H$15*(A219^5))+(H$14*(A219^4))+(H$13*(A219^3))+(H$12*(A219^2))+(H$11*A219)+H$10</f>
        <v>-2.2454112437371082E-2</v>
      </c>
      <c r="D219" s="1">
        <f>(G$16*6*(A219^5))+(G$15*5*(A219^4))+(G$14*4*(A219^3))+(G$13*3*(A219^2))+(G$12*2*(A219))+(G$11)</f>
        <v>0.10768703486965342</v>
      </c>
      <c r="E219" s="7">
        <f>(H$16*6*(A219^5))+(H$15*5*(A219^4))+(H$14*4*(A219^3))+(H$13*3*(A219^2))+(H$12*2*(A219))+(H$11)</f>
        <v>-2.6600315868574875E-2</v>
      </c>
      <c r="F219" s="6">
        <f t="shared" si="10"/>
        <v>1.6356948916041347E-2</v>
      </c>
      <c r="G219" s="32">
        <f t="shared" si="11"/>
        <v>4.0543359500539271E-2</v>
      </c>
      <c r="H219" s="6">
        <f t="shared" si="12"/>
        <v>3.8811061353412432E-2</v>
      </c>
      <c r="I219" s="2">
        <f t="shared" si="14"/>
        <v>-3.8811061353412432E-2</v>
      </c>
      <c r="J219" s="32">
        <f t="shared" si="13"/>
        <v>0.13428735073822828</v>
      </c>
    </row>
    <row r="220" spans="1:10">
      <c r="A220" s="24">
        <v>-0.34000000000000102</v>
      </c>
      <c r="B220" s="2">
        <f>(G$16*(A220^6))+(G$15*(A220^5))+(G$14*(A220^4))+(G$13*(A220^3))+(G$12*(A220^2))+(G$11*A220)+G$10</f>
        <v>5.4617760416537486E-2</v>
      </c>
      <c r="C220" s="2">
        <f>(H$16*(A220^6))+(H$15*(A220^5))+(H$14*(A220^4))+(H$13*(A220^3))+(H$12*(A220^2))+(H$11*A220)+H$10</f>
        <v>-2.2315125048697572E-2</v>
      </c>
      <c r="D220" s="1">
        <f>(G$16*6*(A220^5))+(G$15*5*(A220^4))+(G$14*4*(A220^3))+(G$13*3*(A220^2))+(G$12*2*(A220))+(G$11)</f>
        <v>0.11248445644416105</v>
      </c>
      <c r="E220" s="7">
        <f>(H$16*6*(A220^5))+(H$15*5*(A220^4))+(H$14*4*(A220^3))+(H$13*3*(A220^2))+(H$12*2*(A220))+(H$11)</f>
        <v>-2.9027474940160527E-2</v>
      </c>
      <c r="F220" s="6">
        <f t="shared" si="10"/>
        <v>1.6151317683919957E-2</v>
      </c>
      <c r="G220" s="32">
        <f t="shared" si="11"/>
        <v>4.1728490752000261E-2</v>
      </c>
      <c r="H220" s="6">
        <f t="shared" si="12"/>
        <v>3.8466442732617526E-2</v>
      </c>
      <c r="I220" s="2">
        <f t="shared" si="14"/>
        <v>-3.8466442732617526E-2</v>
      </c>
      <c r="J220" s="32">
        <f t="shared" si="13"/>
        <v>0.14151193138432158</v>
      </c>
    </row>
    <row r="221" spans="1:10">
      <c r="A221" s="24">
        <v>-0.34500000000000097</v>
      </c>
      <c r="B221" s="2">
        <f>(G$16*(A221^6))+(G$15*(A221^5))+(G$14*(A221^4))+(G$13*(A221^3))+(G$12*(A221^2))+(G$11*A221)+G$10</f>
        <v>5.4042425331171318E-2</v>
      </c>
      <c r="C221" s="2">
        <f>(H$16*(A221^6))+(H$15*(A221^5))+(H$14*(A221^4))+(H$13*(A221^3))+(H$12*(A221^2))+(H$11*A221)+H$10</f>
        <v>-2.2163502860643627E-2</v>
      </c>
      <c r="D221" s="1">
        <f>(G$16*6*(A221^5))+(G$15*5*(A221^4))+(G$14*4*(A221^3))+(G$13*3*(A221^2))+(G$12*2*(A221))+(G$11)</f>
        <v>0.11772613460831857</v>
      </c>
      <c r="E221" s="7">
        <f>(H$16*6*(A221^5))+(H$15*5*(A221^4))+(H$14*4*(A221^3))+(H$13*3*(A221^2))+(H$12*2*(A221))+(H$11)</f>
        <v>-3.1655534966396184E-2</v>
      </c>
      <c r="F221" s="6">
        <f t="shared" si="10"/>
        <v>1.5939461235263845E-2</v>
      </c>
      <c r="G221" s="32">
        <f t="shared" si="11"/>
        <v>4.3035299820961194E-2</v>
      </c>
      <c r="H221" s="6">
        <f t="shared" si="12"/>
        <v>3.8102964095907473E-2</v>
      </c>
      <c r="I221" s="2">
        <f t="shared" si="14"/>
        <v>-3.8102964095907473E-2</v>
      </c>
      <c r="J221" s="32">
        <f t="shared" si="13"/>
        <v>0.14938166957471477</v>
      </c>
    </row>
    <row r="222" spans="1:10">
      <c r="A222" s="24">
        <v>-0.35000000000000098</v>
      </c>
      <c r="B222" s="2">
        <f>(G$16*(A222^6))+(G$15*(A222^5))+(G$14*(A222^4))+(G$13*(A222^3))+(G$12*(A222^2))+(G$11*A222)+G$10</f>
        <v>5.3439707818749883E-2</v>
      </c>
      <c r="C222" s="2">
        <f>(H$16*(A222^6))+(H$15*(A222^5))+(H$14*(A222^4))+(H$13*(A222^3))+(H$12*(A222^2))+(H$11*A222)+H$10</f>
        <v>-2.1998221764062464E-2</v>
      </c>
      <c r="D222" s="1">
        <f>(G$16*6*(A222^5))+(G$15*5*(A222^4))+(G$14*4*(A222^3))+(G$13*3*(A222^2))+(G$12*2*(A222))+(G$11)</f>
        <v>0.12344259650000114</v>
      </c>
      <c r="E222" s="7">
        <f>(H$16*6*(A222^5))+(H$15*5*(A222^4))+(H$14*4*(A222^3))+(H$13*3*(A222^2))+(H$12*2*(A222))+(H$11)</f>
        <v>-3.4492360562500574E-2</v>
      </c>
      <c r="F222" s="6">
        <f t="shared" si="10"/>
        <v>1.5720743027343709E-2</v>
      </c>
      <c r="G222" s="32">
        <f t="shared" si="11"/>
        <v>4.4475117968750283E-2</v>
      </c>
      <c r="H222" s="6">
        <f t="shared" si="12"/>
        <v>3.771896479140617E-2</v>
      </c>
      <c r="I222" s="2">
        <f t="shared" si="14"/>
        <v>-3.771896479140617E-2</v>
      </c>
      <c r="J222" s="32">
        <f t="shared" si="13"/>
        <v>0.15793495706250171</v>
      </c>
    </row>
    <row r="223" spans="1:10">
      <c r="A223" s="24">
        <v>-0.35500000000000098</v>
      </c>
      <c r="B223" s="2">
        <f>(G$16*(A223^6))+(G$15*(A223^5))+(G$14*(A223^4))+(G$13*(A223^3))+(G$12*(A223^2))+(G$11*A223)+G$10</f>
        <v>5.2807155601359818E-2</v>
      </c>
      <c r="C223" s="2">
        <f>(H$16*(A223^6))+(H$15*(A223^5))+(H$14*(A223^4))+(H$13*(A223^3))+(H$12*(A223^2))+(H$11*A223)+H$10</f>
        <v>-2.1818217983043061E-2</v>
      </c>
      <c r="D223" s="1">
        <f>(G$16*6*(A223^5))+(G$15*5*(A223^4))+(G$14*4*(A223^3))+(G$13*3*(A223^2))+(G$12*2*(A223))+(G$11)</f>
        <v>0.12966535040318378</v>
      </c>
      <c r="E223" s="7">
        <f>(H$16*6*(A223^5))+(H$15*5*(A223^4))+(H$14*4*(A223^3))+(H$13*3*(A223^2))+(H$12*2*(A223))+(H$11)</f>
        <v>-3.7545953959167516E-2</v>
      </c>
      <c r="F223" s="6">
        <f t="shared" si="10"/>
        <v>1.5494468809158378E-2</v>
      </c>
      <c r="G223" s="32">
        <f t="shared" si="11"/>
        <v>4.605969822200813E-2</v>
      </c>
      <c r="H223" s="6">
        <f t="shared" si="12"/>
        <v>3.7312686792201441E-2</v>
      </c>
      <c r="I223" s="2">
        <f t="shared" si="14"/>
        <v>-3.7312686792201441E-2</v>
      </c>
      <c r="J223" s="32">
        <f t="shared" si="13"/>
        <v>0.16721130436235129</v>
      </c>
    </row>
    <row r="224" spans="1:10">
      <c r="A224" s="24">
        <v>-0.36000000000000099</v>
      </c>
      <c r="B224" s="2">
        <f>(G$16*(A224^6))+(G$15*(A224^5))+(G$14*(A224^4))+(G$13*(A224^3))+(G$12*(A224^2))+(G$11*A224)+G$10</f>
        <v>5.2142156380569467E-2</v>
      </c>
      <c r="C224" s="2">
        <f>(H$16*(A224^6))+(H$15*(A224^5))+(H$14*(A224^4))+(H$13*(A224^3))+(H$12*(A224^2))+(H$11*A224)+H$10</f>
        <v>-2.1622387384729561E-2</v>
      </c>
      <c r="D224" s="1">
        <f>(G$16*6*(A224^5))+(G$15*5*(A224^4))+(G$14*4*(A224^3))+(G$13*3*(A224^2))+(G$12*2*(A224))+(G$11)</f>
        <v>0.1364268983398414</v>
      </c>
      <c r="E224" s="7">
        <f>(H$16*6*(A224^5))+(H$15*5*(A224^4))+(H$14*4*(A224^3))+(H$13*3*(A224^2))+(H$12*2*(A224))+(H$11)</f>
        <v>-4.0824455843840673E-2</v>
      </c>
      <c r="F224" s="6">
        <f t="shared" si="10"/>
        <v>1.5259884497919953E-2</v>
      </c>
      <c r="G224" s="32">
        <f t="shared" si="11"/>
        <v>4.7801221248000361E-2</v>
      </c>
      <c r="H224" s="6">
        <f t="shared" si="12"/>
        <v>3.6882271882649517E-2</v>
      </c>
      <c r="I224" s="2">
        <f t="shared" si="14"/>
        <v>-3.6882271882649517E-2</v>
      </c>
      <c r="J224" s="32">
        <f t="shared" si="13"/>
        <v>0.17725135418368207</v>
      </c>
    </row>
    <row r="225" spans="1:10">
      <c r="A225" s="24">
        <v>-0.36500000000000099</v>
      </c>
      <c r="B225" s="2">
        <f>(G$16*(A225^6))+(G$15*(A225^5))+(G$14*(A225^4))+(G$13*(A225^3))+(G$12*(A225^2))+(G$11*A225)+G$10</f>
        <v>5.144193283725923E-2</v>
      </c>
      <c r="C225" s="2">
        <f>(H$16*(A225^6))+(H$15*(A225^5))+(H$14*(A225^4))+(H$13*(A225^3))+(H$12*(A225^2))+(H$11*A225)+H$10</f>
        <v>-2.1409584784934377E-2</v>
      </c>
      <c r="D225" s="1">
        <f>(G$16*6*(A225^5))+(G$15*5*(A225^4))+(G$14*4*(A225^3))+(G$13*3*(A225^2))+(G$12*2*(A225))+(G$11)</f>
        <v>0.14376074866184912</v>
      </c>
      <c r="E225" s="7">
        <f>(H$16*6*(A225^5))+(H$15*5*(A225^4))+(H$14*4*(A225^3))+(H$13*3*(A225^2))+(H$12*2*(A225))+(H$11)</f>
        <v>-4.4336146201988835E-2</v>
      </c>
      <c r="F225" s="6">
        <f t="shared" si="10"/>
        <v>1.5016174026162427E-2</v>
      </c>
      <c r="G225" s="32">
        <f t="shared" si="11"/>
        <v>4.9712301229930145E-2</v>
      </c>
      <c r="H225" s="6">
        <f t="shared" si="12"/>
        <v>3.6425758811096803E-2</v>
      </c>
      <c r="I225" s="2">
        <f t="shared" si="14"/>
        <v>-3.6425758811096803E-2</v>
      </c>
      <c r="J225" s="32">
        <f t="shared" si="13"/>
        <v>0.18809689486383796</v>
      </c>
    </row>
    <row r="226" spans="1:10">
      <c r="A226" s="24">
        <v>-0.37000000000000099</v>
      </c>
      <c r="B226" s="2">
        <f>(G$16*(A226^6))+(G$15*(A226^5))+(G$14*(A226^4))+(G$13*(A226^3))+(G$12*(A226^2))+(G$11*A226)+G$10</f>
        <v>5.0703537568492246E-2</v>
      </c>
      <c r="C226" s="2">
        <f>(H$16*(A226^6))+(H$15*(A226^5))+(H$14*(A226^4))+(H$13*(A226^3))+(H$12*(A226^2))+(H$11*A226)+H$10</f>
        <v>-2.1178623249544854E-2</v>
      </c>
      <c r="D226" s="1">
        <f>(G$16*6*(A226^5))+(G$15*5*(A226^4))+(G$14*4*(A226^3))+(G$13*3*(A226^2))+(G$12*2*(A226))+(G$11)</f>
        <v>0.15170142864288161</v>
      </c>
      <c r="E226" s="7">
        <f>(H$16*6*(A226^5))+(H$15*5*(A226^4))+(H$14*4*(A226^3))+(H$13*3*(A226^2))+(H$12*2*(A226))+(H$11)</f>
        <v>-4.8089445158380789E-2</v>
      </c>
      <c r="F226" s="6">
        <f t="shared" si="10"/>
        <v>1.4762457159473696E-2</v>
      </c>
      <c r="G226" s="32">
        <f t="shared" si="11"/>
        <v>5.180599174225041E-2</v>
      </c>
      <c r="H226" s="6">
        <f t="shared" si="12"/>
        <v>3.5941080409018548E-2</v>
      </c>
      <c r="I226" s="2">
        <f t="shared" si="14"/>
        <v>-3.5941080409018548E-2</v>
      </c>
      <c r="J226" s="32">
        <f t="shared" si="13"/>
        <v>0.1997908738012624</v>
      </c>
    </row>
    <row r="227" spans="1:10">
      <c r="A227" s="24">
        <v>-0.375000000000001</v>
      </c>
      <c r="B227" s="2">
        <f>(G$16*(A227^6))+(G$15*(A227^5))+(G$14*(A227^4))+(G$13*(A227^3))+(G$12*(A227^2))+(G$11*A227)+G$10</f>
        <v>4.9923847961425627E-2</v>
      </c>
      <c r="C227" s="2">
        <f>(H$16*(A227^6))+(H$15*(A227^5))+(H$14*(A227^4))+(H$13*(A227^3))+(H$12*(A227^2))+(H$11*A227)+H$10</f>
        <v>-2.0928273391723581E-2</v>
      </c>
      <c r="D227" s="1">
        <f>(G$16*6*(A227^5))+(G$15*5*(A227^4))+(G$14*4*(A227^3))+(G$13*3*(A227^2))+(G$12*2*(A227))+(G$11)</f>
        <v>0.16028449707031428</v>
      </c>
      <c r="E227" s="7">
        <f>(H$16*6*(A227^5))+(H$15*5*(A227^4))+(H$14*4*(A227^3))+(H$13*3*(A227^2))+(H$12*2*(A227))+(H$11)</f>
        <v>-5.2092913818360231E-2</v>
      </c>
      <c r="F227" s="6">
        <f t="shared" si="10"/>
        <v>1.4497787284851023E-2</v>
      </c>
      <c r="G227" s="32">
        <f t="shared" si="11"/>
        <v>5.4095791625977024E-2</v>
      </c>
      <c r="H227" s="6">
        <f t="shared" si="12"/>
        <v>3.5426060676574604E-2</v>
      </c>
      <c r="I227" s="2">
        <f t="shared" si="14"/>
        <v>-3.5426060676574604E-2</v>
      </c>
      <c r="J227" s="32">
        <f t="shared" si="13"/>
        <v>0.21237741088867451</v>
      </c>
    </row>
    <row r="228" spans="1:10">
      <c r="A228" s="24">
        <v>-0.380000000000001</v>
      </c>
      <c r="B228" s="2">
        <f>(G$16*(A228^6))+(G$15*(A228^5))+(G$14*(A228^4))+(G$13*(A228^3))+(G$12*(A228^2))+(G$11*A228)+G$10</f>
        <v>4.9099561004262243E-2</v>
      </c>
      <c r="C228" s="2">
        <f>(H$16*(A228^6))+(H$15*(A228^5))+(H$14*(A228^4))+(H$13*(A228^3))+(H$12*(A228^2))+(H$11*A228)+H$10</f>
        <v>-2.0657262664902344E-2</v>
      </c>
      <c r="D228" s="1">
        <f>(G$16*6*(A228^5))+(G$15*5*(A228^4))+(G$14*4*(A228^3))+(G$13*3*(A228^2))+(G$12*2*(A228))+(G$11)</f>
        <v>0.16954655683712205</v>
      </c>
      <c r="E228" s="7">
        <f>(H$16*6*(A228^5))+(H$15*5*(A228^4))+(H$14*4*(A228^3))+(H$13*3*(A228^2))+(H$12*2*(A228))+(H$11)</f>
        <v>-5.63552551091209E-2</v>
      </c>
      <c r="F228" s="6">
        <f t="shared" si="10"/>
        <v>1.422114916967995E-2</v>
      </c>
      <c r="G228" s="32">
        <f t="shared" si="11"/>
        <v>5.6595650864000577E-2</v>
      </c>
      <c r="H228" s="6">
        <f t="shared" si="12"/>
        <v>3.487841183458229E-2</v>
      </c>
      <c r="I228" s="2">
        <f t="shared" si="14"/>
        <v>-3.487841183458229E-2</v>
      </c>
      <c r="J228" s="32">
        <f t="shared" si="13"/>
        <v>0.22590181194624295</v>
      </c>
    </row>
    <row r="229" spans="1:10">
      <c r="A229" s="24">
        <v>-0.38500000000000101</v>
      </c>
      <c r="B229" s="2">
        <f>(G$16*(A229^6))+(G$15*(A229^5))+(G$14*(A229^4))+(G$13*(A229^3))+(G$12*(A229^2))+(G$11*A229)+G$10</f>
        <v>4.8227188034242953E-2</v>
      </c>
      <c r="C229" s="2">
        <f>(H$16*(A229^6))+(H$15*(A229^5))+(H$14*(A229^4))+(H$13*(A229^3))+(H$12*(A229^2))+(H$11*A229)+H$10</f>
        <v>-2.0364274651569668E-2</v>
      </c>
      <c r="D229" s="1">
        <f>(G$16*6*(A229^5))+(G$15*5*(A229^4))+(G$14*4*(A229^3))+(G$13*3*(A229^2))+(G$12*2*(A229))+(G$11)</f>
        <v>0.1795252675337797</v>
      </c>
      <c r="E229" s="7">
        <f>(H$16*6*(A229^5))+(H$15*5*(A229^4))+(H$14*4*(A229^3))+(H$13*3*(A229^2))+(H$12*2*(A229))+(H$11)</f>
        <v>-6.0885314620981568E-2</v>
      </c>
      <c r="F229" s="6">
        <f t="shared" si="10"/>
        <v>1.3931456691336642E-2</v>
      </c>
      <c r="G229" s="32">
        <f t="shared" si="11"/>
        <v>5.9319976456399068E-2</v>
      </c>
      <c r="H229" s="6">
        <f t="shared" si="12"/>
        <v>3.429573134290631E-2</v>
      </c>
      <c r="I229" s="2">
        <f t="shared" si="14"/>
        <v>-3.429573134290631E-2</v>
      </c>
      <c r="J229" s="32">
        <f t="shared" si="13"/>
        <v>0.24041058215476127</v>
      </c>
    </row>
    <row r="230" spans="1:10">
      <c r="A230" s="24">
        <v>-0.39000000000000101</v>
      </c>
      <c r="B230" s="2">
        <f>(G$16*(A230^6))+(G$15*(A230^5))+(G$14*(A230^4))+(G$13*(A230^3))+(G$12*(A230^2))+(G$11*A230)+G$10</f>
        <v>4.7303049422679405E-2</v>
      </c>
      <c r="C230" s="2">
        <f>(H$16*(A230^6))+(H$15*(A230^5))+(H$14*(A230^4))+(H$13*(A230^3))+(H$12*(A230^2))+(H$11*A230)+H$10</f>
        <v>-2.0047948347852035E-2</v>
      </c>
      <c r="D230" s="1">
        <f>(G$16*6*(A230^5))+(G$15*5*(A230^4))+(G$14*4*(A230^3))+(G$13*3*(A230^2))+(G$12*2*(A230))+(G$11)</f>
        <v>0.19025935804016225</v>
      </c>
      <c r="E230" s="7">
        <f>(H$16*6*(A230^5))+(H$15*5*(A230^4))+(H$14*4*(A230^3))+(H$13*3*(A230^2))+(H$12*2*(A230))+(H$11)</f>
        <v>-6.5692081448661038E-2</v>
      </c>
      <c r="F230" s="6">
        <f t="shared" si="10"/>
        <v>1.3627550537413685E-2</v>
      </c>
      <c r="G230" s="32">
        <f t="shared" si="11"/>
        <v>6.2283638295750607E-2</v>
      </c>
      <c r="H230" s="6">
        <f t="shared" si="12"/>
        <v>3.367549888526572E-2</v>
      </c>
      <c r="I230" s="2">
        <f t="shared" si="14"/>
        <v>-3.367549888526572E-2</v>
      </c>
      <c r="J230" s="32">
        <f t="shared" si="13"/>
        <v>0.25595143948882326</v>
      </c>
    </row>
    <row r="231" spans="1:10">
      <c r="A231" s="24">
        <v>-0.39500000000000102</v>
      </c>
      <c r="B231" s="2">
        <f>(G$16*(A231^6))+(G$15*(A231^5))+(G$14*(A231^4))+(G$13*(A231^3))+(G$12*(A231^2))+(G$11*A231)+G$10</f>
        <v>4.6323269197027228E-2</v>
      </c>
      <c r="C231" s="2">
        <f>(H$16*(A231^6))+(H$15*(A231^5))+(H$14*(A231^4))+(H$13*(A231^3))+(H$12*(A231^2))+(H$11*A231)+H$10</f>
        <v>-1.9706877443888646E-2</v>
      </c>
      <c r="D231" s="1">
        <f>(G$16*6*(A231^5))+(G$15*5*(A231^4))+(G$14*4*(A231^3))+(G$13*3*(A231^2))+(G$12*2*(A231))+(G$11)</f>
        <v>0.2017886391174451</v>
      </c>
      <c r="E231" s="7">
        <f>(H$16*6*(A231^5))+(H$15*5*(A231^4))+(H$14*4*(A231^3))+(H$13*3*(A231^2))+(H$12*2*(A231))+(H$11)</f>
        <v>-7.0784689032552944E-2</v>
      </c>
      <c r="F231" s="6">
        <f t="shared" si="10"/>
        <v>1.3308195876569291E-2</v>
      </c>
      <c r="G231" s="32">
        <f t="shared" si="11"/>
        <v>6.5501975042446078E-2</v>
      </c>
      <c r="H231" s="6">
        <f t="shared" si="12"/>
        <v>3.3015073320457937E-2</v>
      </c>
      <c r="I231" s="2">
        <f t="shared" si="14"/>
        <v>-3.3015073320457937E-2</v>
      </c>
      <c r="J231" s="32">
        <f t="shared" si="13"/>
        <v>0.27257332814999802</v>
      </c>
    </row>
    <row r="232" spans="1:10">
      <c r="A232" s="24">
        <v>-0.40000000000000102</v>
      </c>
      <c r="B232" s="2">
        <f>(G$16*(A232^6))+(G$15*(A232^5))+(G$14*(A232^4))+(G$13*(A232^3))+(G$12*(A232^2))+(G$11*A232)+G$10</f>
        <v>4.5283769599999787E-2</v>
      </c>
      <c r="C232" s="2">
        <f>(H$16*(A232^6))+(H$15*(A232^5))+(H$14*(A232^4))+(H$13*(A232^3))+(H$12*(A232^2))+(H$11*A232)+H$10</f>
        <v>-1.9339609599999925E-2</v>
      </c>
      <c r="D232" s="1">
        <f>(G$16*6*(A232^5))+(G$15*5*(A232^4))+(G$14*4*(A232^3))+(G$13*3*(A232^2))+(G$12*2*(A232))+(G$11)</f>
        <v>0.21415401600000261</v>
      </c>
      <c r="E232" s="7">
        <f>(H$16*6*(A232^5))+(H$15*5*(A232^4))+(H$14*4*(A232^3))+(H$13*3*(A232^2))+(H$12*2*(A232))+(H$11)</f>
        <v>-7.6172416000001159E-2</v>
      </c>
      <c r="F232" s="6">
        <f t="shared" si="10"/>
        <v>1.2972079999999931E-2</v>
      </c>
      <c r="G232" s="32">
        <f t="shared" si="11"/>
        <v>6.8990800000000727E-2</v>
      </c>
      <c r="H232" s="6">
        <f t="shared" si="12"/>
        <v>3.231168959999986E-2</v>
      </c>
      <c r="I232" s="2">
        <f t="shared" si="14"/>
        <v>-3.231168959999986E-2</v>
      </c>
      <c r="J232" s="32">
        <f t="shared" si="13"/>
        <v>0.29032643200000374</v>
      </c>
    </row>
    <row r="233" spans="1:10">
      <c r="A233" s="24">
        <v>-0.40500000000000103</v>
      </c>
      <c r="B233" s="2">
        <f>(G$16*(A233^6))+(G$15*(A233^5))+(G$14*(A233^4))+(G$13*(A233^3))+(G$12*(A233^2))+(G$11*A233)+G$10</f>
        <v>4.4180265585722453E-2</v>
      </c>
      <c r="C233" s="2">
        <f>(H$16*(A233^6))+(H$15*(A233^5))+(H$14*(A233^4))+(H$13*(A233^3))+(H$12*(A233^2))+(H$11*A233)+H$10</f>
        <v>-1.8944645718649511E-2</v>
      </c>
      <c r="D233" s="1">
        <f>(G$16*6*(A233^5))+(G$15*5*(A233^4))+(G$14*4*(A233^3))+(G$13*3*(A233^2))+(G$12*2*(A233))+(G$11)</f>
        <v>0.22739750098731037</v>
      </c>
      <c r="E233" s="7">
        <f>(H$16*6*(A233^5))+(H$15*5*(A233^4))+(H$14*4*(A233^3))+(H$13*3*(A233^2))+(H$12*2*(A233))+(H$11)</f>
        <v>-8.1864687006574385E-2</v>
      </c>
      <c r="F233" s="6">
        <f t="shared" si="10"/>
        <v>1.2617809933536471E-2</v>
      </c>
      <c r="G233" s="32">
        <f t="shared" si="11"/>
        <v>7.2766406990367988E-2</v>
      </c>
      <c r="H233" s="6">
        <f t="shared" si="12"/>
        <v>3.1562455652185982E-2</v>
      </c>
      <c r="I233" s="2">
        <f t="shared" si="14"/>
        <v>-3.1562455652185982E-2</v>
      </c>
      <c r="J233" s="32">
        <f t="shared" si="13"/>
        <v>0.30926218799388477</v>
      </c>
    </row>
    <row r="234" spans="1:10">
      <c r="A234" s="24">
        <v>-0.41000000000000097</v>
      </c>
      <c r="B234" s="2">
        <f>(G$16*(A234^6))+(G$15*(A234^5))+(G$14*(A234^4))+(G$13*(A234^3))+(G$12*(A234^2))+(G$11*A234)+G$10</f>
        <v>4.3008259252927374E-2</v>
      </c>
      <c r="C234" s="2">
        <f>(H$16*(A234^6))+(H$15*(A234^5))+(H$14*(A234^4))+(H$13*(A234^3))+(H$12*(A234^2))+(H$11*A234)+H$10</f>
        <v>-1.8520439212200014E-2</v>
      </c>
      <c r="D234" s="1">
        <f>(G$16*6*(A234^5))+(G$15*5*(A234^4))+(G$14*4*(A234^3))+(G$13*3*(A234^2))+(G$12*2*(A234))+(G$11)</f>
        <v>0.24156222603584288</v>
      </c>
      <c r="E234" s="7">
        <f>(H$16*6*(A234^5))+(H$15*5*(A234^4))+(H$14*4*(A234^3))+(H$13*3*(A234^2))+(H$12*2*(A234))+(H$11)</f>
        <v>-8.7871073577341238E-2</v>
      </c>
      <c r="F234" s="6">
        <f t="shared" si="10"/>
        <v>1.224391002036368E-2</v>
      </c>
      <c r="G234" s="32">
        <f t="shared" si="11"/>
        <v>7.6845576229250812E-2</v>
      </c>
      <c r="H234" s="6">
        <f t="shared" si="12"/>
        <v>3.0764349232563694E-2</v>
      </c>
      <c r="I234" s="2">
        <f t="shared" si="14"/>
        <v>-3.0764349232563694E-2</v>
      </c>
      <c r="J234" s="32">
        <f t="shared" si="13"/>
        <v>0.32943329961318413</v>
      </c>
    </row>
    <row r="235" spans="1:10">
      <c r="A235" s="24">
        <v>-0.41500000000000098</v>
      </c>
      <c r="B235" s="2">
        <f>(G$16*(A235^6))+(G$15*(A235^5))+(G$14*(A235^4))+(G$13*(A235^3))+(G$12*(A235^2))+(G$11*A235)+G$10</f>
        <v>4.1763034215188635E-2</v>
      </c>
      <c r="C235" s="2">
        <f>(H$16*(A235^6))+(H$15*(A235^5))+(H$14*(A235^4))+(H$13*(A235^3))+(H$12*(A235^2))+(H$11*A235)+H$10</f>
        <v>-1.8065395266462263E-2</v>
      </c>
      <c r="D235" s="1">
        <f>(G$16*6*(A235^5))+(G$15*5*(A235^4))+(G$14*4*(A235^3))+(G$13*3*(A235^2))+(G$12*2*(A235))+(G$11)</f>
        <v>0.25669245535097568</v>
      </c>
      <c r="E235" s="7">
        <f>(H$16*6*(A235^5))+(H$15*5*(A235^4))+(H$14*4*(A235^3))+(H$13*3*(A235^2))+(H$12*2*(A235))+(H$11)</f>
        <v>-9.420129494814565E-2</v>
      </c>
      <c r="F235" s="6">
        <f t="shared" si="10"/>
        <v>1.1848819474363186E-2</v>
      </c>
      <c r="G235" s="32">
        <f t="shared" si="11"/>
        <v>8.1245580201415007E-2</v>
      </c>
      <c r="H235" s="6">
        <f t="shared" si="12"/>
        <v>2.9914214740825451E-2</v>
      </c>
      <c r="I235" s="2">
        <f t="shared" si="14"/>
        <v>-2.9914214740825451E-2</v>
      </c>
      <c r="J235" s="32">
        <f t="shared" si="13"/>
        <v>0.35089375029912134</v>
      </c>
    </row>
    <row r="236" spans="1:10">
      <c r="A236" s="24">
        <v>-0.42000000000000098</v>
      </c>
      <c r="B236" s="2">
        <f>(G$16*(A236^6))+(G$15*(A236^5))+(G$14*(A236^4))+(G$13*(A236^3))+(G$12*(A236^2))+(G$11*A236)+G$10</f>
        <v>4.0439649908198136E-2</v>
      </c>
      <c r="C236" s="2">
        <f>(H$16*(A236^6))+(H$15*(A236^5))+(H$14*(A236^4))+(H$13*(A236^3))+(H$12*(A236^2))+(H$11*A236)+H$10</f>
        <v>-1.7577870100038303E-2</v>
      </c>
      <c r="D236" s="1">
        <f>(G$16*6*(A236^5))+(G$15*5*(A236^4))+(G$14*4*(A236^3))+(G$13*3*(A236^2))+(G$12*2*(A236))+(G$11)</f>
        <v>0.27283359797888335</v>
      </c>
      <c r="E236" s="7">
        <f>(H$16*6*(A236^5))+(H$15*5*(A236^4))+(H$14*4*(A236^3))+(H$13*3*(A236^2))+(H$12*2*(A236))+(H$11)</f>
        <v>-0.1008652189068814</v>
      </c>
      <c r="F236" s="6">
        <f t="shared" si="10"/>
        <v>1.1430889904079916E-2</v>
      </c>
      <c r="G236" s="32">
        <f t="shared" si="11"/>
        <v>8.5984189536000982E-2</v>
      </c>
      <c r="H236" s="6">
        <f t="shared" si="12"/>
        <v>2.9008760004118221E-2</v>
      </c>
      <c r="I236" s="2">
        <f t="shared" si="14"/>
        <v>-2.9008760004118221E-2</v>
      </c>
      <c r="J236" s="32">
        <f t="shared" si="13"/>
        <v>0.37369881688576473</v>
      </c>
    </row>
    <row r="237" spans="1:10">
      <c r="A237" s="24">
        <v>-0.42500000000000099</v>
      </c>
      <c r="B237" s="2">
        <f>(G$16*(A237^6))+(G$15*(A237^5))+(G$14*(A237^4))+(G$13*(A237^3))+(G$12*(A237^2))+(G$11*A237)+G$10</f>
        <v>3.9032935834081753E-2</v>
      </c>
      <c r="C237" s="2">
        <f>(H$16*(A237^6))+(H$15*(A237^5))+(H$14*(A237^4))+(H$13*(A237^3))+(H$12*(A237^2))+(H$11*A237)+H$10</f>
        <v>-1.7056170219457899E-2</v>
      </c>
      <c r="D237" s="1">
        <f>(G$16*6*(A237^5))+(G$15*5*(A237^4))+(G$14*4*(A237^3))+(G$13*3*(A237^2))+(G$12*2*(A237))+(G$11)</f>
        <v>0.29003222039844112</v>
      </c>
      <c r="E237" s="7">
        <f>(H$16*6*(A237^5))+(H$15*5*(A237^4))+(H$14*4*(A237^3))+(H$13*3*(A237^2))+(H$12*2*(A237))+(H$11)</f>
        <v>-0.10787286263476707</v>
      </c>
      <c r="F237" s="6">
        <f t="shared" si="10"/>
        <v>1.0988382807311927E-2</v>
      </c>
      <c r="G237" s="32">
        <f t="shared" si="11"/>
        <v>9.1079678881837017E-2</v>
      </c>
      <c r="H237" s="6">
        <f t="shared" si="12"/>
        <v>2.8044553026769826E-2</v>
      </c>
      <c r="I237" s="2">
        <f t="shared" si="14"/>
        <v>-2.8044553026769826E-2</v>
      </c>
      <c r="J237" s="32">
        <f t="shared" si="13"/>
        <v>0.39790508303320821</v>
      </c>
    </row>
    <row r="238" spans="1:10">
      <c r="A238" s="24">
        <v>-0.43000000000000099</v>
      </c>
      <c r="B238" s="2">
        <f>(G$16*(A238^6))+(G$15*(A238^5))+(G$14*(A238^4))+(G$13*(A238^3))+(G$12*(A238^2))+(G$11*A238)+G$10</f>
        <v>3.7537485742756095E-2</v>
      </c>
      <c r="C238" s="2">
        <f>(H$16*(A238^6))+(H$15*(A238^5))+(H$14*(A238^4))+(H$13*(A238^3))+(H$12*(A238^2))+(H$11*A238)+H$10</f>
        <v>-1.6498551670108795E-2</v>
      </c>
      <c r="D238" s="1">
        <f>(G$16*6*(A238^5))+(G$15*5*(A238^4))+(G$14*4*(A238^3))+(G$13*3*(A238^2))+(G$12*2*(A238))+(G$11)</f>
        <v>0.30833605911312367</v>
      </c>
      <c r="E238" s="7">
        <f>(H$16*6*(A238^5))+(H$15*5*(A238^4))+(H$14*4*(A238^3))+(H$13*3*(A238^2))+(H$12*2*(A238))+(H$11)</f>
        <v>-0.11523439354762148</v>
      </c>
      <c r="F238" s="6">
        <f t="shared" si="10"/>
        <v>1.051946703632365E-2</v>
      </c>
      <c r="G238" s="32">
        <f t="shared" si="11"/>
        <v>9.6550832782751089E-2</v>
      </c>
      <c r="H238" s="6">
        <f t="shared" si="12"/>
        <v>2.7018018706432445E-2</v>
      </c>
      <c r="I238" s="2">
        <f t="shared" si="14"/>
        <v>-2.7018018706432445E-2</v>
      </c>
      <c r="J238" s="32">
        <f t="shared" si="13"/>
        <v>0.42357045266074517</v>
      </c>
    </row>
    <row r="239" spans="1:10">
      <c r="A239" s="24">
        <v>-0.435000000000001</v>
      </c>
      <c r="B239" s="2">
        <f>(G$16*(A239^6))+(G$15*(A239^5))+(G$14*(A239^4))+(G$13*(A239^3))+(G$12*(A239^2))+(G$11*A239)+G$10</f>
        <v>3.5947651750325819E-2</v>
      </c>
      <c r="C239" s="2">
        <f>(H$16*(A239^6))+(H$15*(A239^5))+(H$14*(A239^4))+(H$13*(A239^3))+(H$12*(A239^2))+(H$11*A239)+H$10</f>
        <v>-1.5903219282960422E-2</v>
      </c>
      <c r="D239" s="1">
        <f>(G$16*6*(A239^5))+(G$15*5*(A239^4))+(G$14*4*(A239^3))+(G$13*3*(A239^2))+(G$12*2*(A239))+(G$11)</f>
        <v>0.32779403324290668</v>
      </c>
      <c r="E239" s="7">
        <f>(H$16*6*(A239^5))+(H$15*5*(A239^4))+(H$14*4*(A239^3))+(H$13*3*(A239^2))+(H$12*2*(A239))+(H$11)</f>
        <v>-0.12296013013713848</v>
      </c>
      <c r="F239" s="6">
        <f t="shared" si="10"/>
        <v>1.0022216233682699E-2</v>
      </c>
      <c r="G239" s="32">
        <f t="shared" si="11"/>
        <v>0.10241695155288411</v>
      </c>
      <c r="H239" s="6">
        <f t="shared" si="12"/>
        <v>2.5925435516643121E-2</v>
      </c>
      <c r="I239" s="2">
        <f t="shared" si="14"/>
        <v>-2.5925435516643121E-2</v>
      </c>
      <c r="J239" s="32">
        <f t="shared" si="13"/>
        <v>0.45075416338004515</v>
      </c>
    </row>
    <row r="240" spans="1:10">
      <c r="A240" s="24">
        <v>-0.440000000000001</v>
      </c>
      <c r="B240" s="2">
        <f>(G$16*(A240^6))+(G$15*(A240^5))+(G$14*(A240^4))+(G$13*(A240^3))+(G$12*(A240^2))+(G$11*A240)+G$10</f>
        <v>3.425753839452126E-2</v>
      </c>
      <c r="C240" s="2">
        <f>(H$16*(A240^6))+(H$15*(A240^5))+(H$14*(A240^4))+(H$13*(A240^3))+(H$12*(A240^2))+(H$11*A240)+H$10</f>
        <v>-1.5268325917081476E-2</v>
      </c>
      <c r="D240" s="1">
        <f>(G$16*6*(A240^5))+(G$15*5*(A240^4))+(G$14*4*(A240^3))+(G$13*3*(A240^2))+(G$12*2*(A240))+(G$11)</f>
        <v>0.34845625711616446</v>
      </c>
      <c r="E240" s="7">
        <f>(H$16*6*(A240^5))+(H$15*5*(A240^4))+(H$14*4*(A240^3))+(H$13*3*(A240^2))+(H$12*2*(A240))+(H$11)</f>
        <v>-0.13106054281216167</v>
      </c>
      <c r="F240" s="6">
        <f t="shared" si="10"/>
        <v>9.494606238719892E-3</v>
      </c>
      <c r="G240" s="32">
        <f t="shared" si="11"/>
        <v>0.10869785715200139</v>
      </c>
      <c r="H240" s="6">
        <f t="shared" si="12"/>
        <v>2.4762932155801366E-2</v>
      </c>
      <c r="I240" s="2">
        <f t="shared" si="14"/>
        <v>-2.4762932155801366E-2</v>
      </c>
      <c r="J240" s="32">
        <f t="shared" si="13"/>
        <v>0.47951679992832613</v>
      </c>
    </row>
    <row r="241" spans="1:10">
      <c r="A241" s="24">
        <v>-0.44500000000000101</v>
      </c>
      <c r="B241" s="2">
        <f>(G$16*(A241^6))+(G$15*(A241^5))+(G$14*(A241^4))+(G$13*(A241^3))+(G$12*(A241^2))+(G$11*A241)+G$10</f>
        <v>3.2460996627176816E-2</v>
      </c>
      <c r="C241" s="2">
        <f>(H$16*(A241^6))+(H$15*(A241^5))+(H$14*(A241^4))+(H$13*(A241^3))+(H$12*(A241^2))+(H$11*A241)+H$10</f>
        <v>-1.459197169795083E-2</v>
      </c>
      <c r="D241" s="1">
        <f>(G$16*6*(A241^5))+(G$15*5*(A241^4))+(G$14*4*(A241^3))+(G$13*3*(A241^2))+(G$12*2*(A241))+(G$11)</f>
        <v>0.3703740528615721</v>
      </c>
      <c r="E241" s="7">
        <f>(H$16*6*(A241^5))+(H$15*5*(A241^4))+(H$14*4*(A241^3))+(H$13*3*(A241^2))+(H$12*2*(A241))+(H$11)</f>
        <v>-0.13954625473995991</v>
      </c>
      <c r="F241" s="6">
        <f t="shared" si="10"/>
        <v>8.9345124646129925E-3</v>
      </c>
      <c r="G241" s="32">
        <f t="shared" si="11"/>
        <v>0.1154138990608061</v>
      </c>
      <c r="H241" s="6">
        <f t="shared" si="12"/>
        <v>2.3526484162563824E-2</v>
      </c>
      <c r="I241" s="2">
        <f t="shared" si="14"/>
        <v>-2.3526484162563824E-2</v>
      </c>
      <c r="J241" s="32">
        <f t="shared" si="13"/>
        <v>0.50992030760153195</v>
      </c>
    </row>
    <row r="242" spans="1:10">
      <c r="A242" s="24">
        <v>-0.45000000000000101</v>
      </c>
      <c r="B242" s="2">
        <f>(G$16*(A242^6))+(G$15*(A242^5))+(G$14*(A242^4))+(G$13*(A242^3))+(G$12*(A242^2))+(G$11*A242)+G$10</f>
        <v>3.0551617743749634E-2</v>
      </c>
      <c r="C242" s="2">
        <f>(H$16*(A242^6))+(H$15*(A242^5))+(H$14*(A242^4))+(H$13*(A242^3))+(H$12*(A242^2))+(H$11*A242)+H$10</f>
        <v>-1.3872203251562354E-2</v>
      </c>
      <c r="D242" s="1">
        <f>(G$16*6*(A242^5))+(G$15*5*(A242^4))+(G$14*4*(A242^3))+(G$13*3*(A242^2))+(G$12*2*(A242))+(G$11)</f>
        <v>0.39359996300000483</v>
      </c>
      <c r="E242" s="7">
        <f>(H$16*6*(A242^5))+(H$15*5*(A242^4))+(H$14*4*(A242^3))+(H$13*3*(A242^2))+(H$12*2*(A242))+(H$11)</f>
        <v>-0.14842804268750182</v>
      </c>
      <c r="F242" s="6">
        <f t="shared" si="10"/>
        <v>8.3397072460936403E-3</v>
      </c>
      <c r="G242" s="32">
        <f t="shared" si="11"/>
        <v>0.12258596015625151</v>
      </c>
      <c r="H242" s="6">
        <f t="shared" si="12"/>
        <v>2.2211910497655994E-2</v>
      </c>
      <c r="I242" s="2">
        <f t="shared" si="14"/>
        <v>-2.2211910497655994E-2</v>
      </c>
      <c r="J242" s="32">
        <f t="shared" si="13"/>
        <v>0.54202800568750664</v>
      </c>
    </row>
    <row r="243" spans="1:10">
      <c r="A243" s="24">
        <v>-0.45500000000000101</v>
      </c>
      <c r="B243" s="2">
        <f>(G$16*(A243^6))+(G$15*(A243^5))+(G$14*(A243^4))+(G$13*(A243^3))+(G$12*(A243^2))+(G$11*A243)+G$10</f>
        <v>2.8522727249878754E-2</v>
      </c>
      <c r="C243" s="2">
        <f>(H$16*(A243^6))+(H$15*(A243^5))+(H$14*(A243^4))+(H$13*(A243^3))+(H$12*(A243^2))+(H$11*A243)+H$10</f>
        <v>-1.3107012934323125E-2</v>
      </c>
      <c r="D243" s="1">
        <f>(G$16*6*(A243^5))+(G$15*5*(A243^4))+(G$14*4*(A243^3))+(G$13*3*(A243^2))+(G$12*2*(A243))+(G$11)</f>
        <v>0.41818776303643757</v>
      </c>
      <c r="E243" s="7">
        <f>(H$16*6*(A243^5))+(H$15*5*(A243^4))+(H$14*4*(A243^3))+(H$13*3*(A243^2))+(H$12*2*(A243))+(H$11)</f>
        <v>-0.15771683786273133</v>
      </c>
      <c r="F243" s="6">
        <f t="shared" si="10"/>
        <v>7.7078571577778145E-3</v>
      </c>
      <c r="G243" s="32">
        <f t="shared" si="11"/>
        <v>0.13023546258685312</v>
      </c>
      <c r="H243" s="6">
        <f t="shared" si="12"/>
        <v>2.0814870092100941E-2</v>
      </c>
      <c r="I243" s="2">
        <f t="shared" si="14"/>
        <v>-2.0814870092100941E-2</v>
      </c>
      <c r="J243" s="32">
        <f t="shared" si="13"/>
        <v>0.57590460089916884</v>
      </c>
    </row>
    <row r="244" spans="1:10">
      <c r="A244" s="24">
        <v>-0.46000000000000102</v>
      </c>
      <c r="B244" s="2">
        <f>(G$16*(A244^6))+(G$15*(A244^5))+(G$14*(A244^4))+(G$13*(A244^3))+(G$12*(A244^2))+(G$11*A244)+G$10</f>
        <v>2.6367378664985168E-2</v>
      </c>
      <c r="C244" s="2">
        <f>(H$16*(A244^6))+(H$15*(A244^5))+(H$14*(A244^4))+(H$13*(A244^3))+(H$12*(A244^2))+(H$11*A244)+H$10</f>
        <v>-1.2294338058745431E-2</v>
      </c>
      <c r="D244" s="1">
        <f>(G$16*6*(A244^5))+(G$15*5*(A244^4))+(G$14*4*(A244^3))+(G$13*3*(A244^2))+(G$12*2*(A244))+(G$11)</f>
        <v>0.44419247405184537</v>
      </c>
      <c r="E244" s="7">
        <f>(H$16*6*(A244^5))+(H$15*5*(A244^4))+(H$14*4*(A244^3))+(H$13*3*(A244^2))+(H$12*2*(A244))+(H$11)</f>
        <v>-0.16742372675584208</v>
      </c>
      <c r="F244" s="6">
        <f t="shared" ref="F244:F252" si="15">(B244+C244)/2</f>
        <v>7.0365203031198687E-3</v>
      </c>
      <c r="G244" s="32">
        <f t="shared" ref="G244:G252" si="16">(D244+E244)/2</f>
        <v>0.13838437364800166</v>
      </c>
      <c r="H244" s="6">
        <f t="shared" ref="H244:H252" si="17">(B244-C244)/2</f>
        <v>1.9330858361865301E-2</v>
      </c>
      <c r="I244" s="2">
        <f t="shared" si="14"/>
        <v>-1.9330858361865301E-2</v>
      </c>
      <c r="J244" s="32">
        <f t="shared" ref="J244:J252" si="18">D244-E244</f>
        <v>0.61161620080768742</v>
      </c>
    </row>
    <row r="245" spans="1:10">
      <c r="A245" s="24">
        <v>-0.46500000000000102</v>
      </c>
      <c r="B245" s="2">
        <f>(G$16*(A245^6))+(G$15*(A245^5))+(G$14*(A245^4))+(G$13*(A245^3))+(G$12*(A245^2))+(G$11*A245)+G$10</f>
        <v>2.4078347262911651E-2</v>
      </c>
      <c r="C245" s="2">
        <f>(H$16*(A245^6))+(H$15*(A245^5))+(H$14*(A245^4))+(H$13*(A245^3))+(H$12*(A245^2))+(H$11*A245)+H$10</f>
        <v>-1.1432060114932301E-2</v>
      </c>
      <c r="D245" s="1">
        <f>(G$16*6*(A245^5))+(G$15*5*(A245^4))+(G$14*4*(A245^3))+(G$13*3*(A245^2))+(G$12*2*(A245))+(G$11)</f>
        <v>0.47167037529510325</v>
      </c>
      <c r="E245" s="7">
        <f>(H$16*6*(A245^5))+(H$15*5*(A245^4))+(H$14*4*(A245^3))+(H$13*3*(A245^2))+(H$12*2*(A245))+(H$11)</f>
        <v>-0.17755995198055277</v>
      </c>
      <c r="F245" s="6">
        <f t="shared" si="15"/>
        <v>6.3231435739896751E-3</v>
      </c>
      <c r="G245" s="32">
        <f t="shared" si="16"/>
        <v>0.14705521165727525</v>
      </c>
      <c r="H245" s="6">
        <f t="shared" si="17"/>
        <v>1.7755203688921976E-2</v>
      </c>
      <c r="I245" s="2">
        <f t="shared" ref="I245:I252" si="19">-H245</f>
        <v>-1.7755203688921976E-2</v>
      </c>
      <c r="J245" s="32">
        <f t="shared" si="18"/>
        <v>0.64923032727565599</v>
      </c>
    </row>
    <row r="246" spans="1:10">
      <c r="A246" s="24">
        <v>-0.47000000000000097</v>
      </c>
      <c r="B246" s="2">
        <f>(G$16*(A246^6))+(G$15*(A246^5))+(G$14*(A246^4))+(G$13*(A246^3))+(G$12*(A246^2))+(G$11*A246)+G$10</f>
        <v>2.1648123749603898E-2</v>
      </c>
      <c r="C246" s="2">
        <f>(H$16*(A246^6))+(H$15*(A246^5))+(H$14*(A246^4))+(H$13*(A246^3))+(H$12*(A246^2))+(H$11*A246)+H$10</f>
        <v>-1.0518003987856718E-2</v>
      </c>
      <c r="D246" s="1">
        <f>(G$16*6*(A246^5))+(G$15*5*(A246^4))+(G$14*4*(A246^3))+(G$13*3*(A246^2))+(G$12*2*(A246))+(G$11)</f>
        <v>0.5006790167748858</v>
      </c>
      <c r="E246" s="7">
        <f>(H$16*6*(A246^5))+(H$15*5*(A246^4))+(H$14*4*(A246^3))+(H$13*3*(A246^2))+(H$12*2*(A246))+(H$11)</f>
        <v>-0.18813691311538205</v>
      </c>
      <c r="F246" s="6">
        <f t="shared" si="15"/>
        <v>5.56505988087359E-3</v>
      </c>
      <c r="G246" s="32">
        <f t="shared" si="16"/>
        <v>0.15627105182975187</v>
      </c>
      <c r="H246" s="6">
        <f t="shared" si="17"/>
        <v>1.6083063868730308E-2</v>
      </c>
      <c r="I246" s="2">
        <f t="shared" si="19"/>
        <v>-1.6083063868730308E-2</v>
      </c>
      <c r="J246" s="32">
        <f t="shared" si="18"/>
        <v>0.68881592989026785</v>
      </c>
    </row>
    <row r="247" spans="1:10">
      <c r="A247" s="24">
        <v>-0.47500000000000098</v>
      </c>
      <c r="B247" s="2">
        <f>(G$16*(A247^6))+(G$15*(A247^5))+(G$14*(A247^4))+(G$13*(A247^3))+(G$12*(A247^2))+(G$11*A247)+G$10</f>
        <v>1.9068907877831491E-2</v>
      </c>
      <c r="C247" s="2">
        <f>(H$16*(A247^6))+(H$15*(A247^5))+(H$14*(A247^4))+(H$13*(A247^3))+(H$12*(A247^2))+(H$11*A247)+H$10</f>
        <v>-9.5499371704343694E-3</v>
      </c>
      <c r="D247" s="1">
        <f>(G$16*6*(A247^5))+(G$15*5*(A247^4))+(G$14*4*(A247^3))+(G$13*3*(A247^2))+(G$12*2*(A247))+(G$11)</f>
        <v>0.53127723185156872</v>
      </c>
      <c r="E247" s="7">
        <f>(H$16*6*(A247^5))+(H$15*5*(A247^4))+(H$14*4*(A247^3))+(H$13*3*(A247^2))+(H$12*2*(A247))+(H$11)</f>
        <v>-0.19916616754492417</v>
      </c>
      <c r="F247" s="6">
        <f t="shared" si="15"/>
        <v>4.7594853536985608E-3</v>
      </c>
      <c r="G247" s="32">
        <f t="shared" si="16"/>
        <v>0.16605553215332228</v>
      </c>
      <c r="H247" s="6">
        <f t="shared" si="17"/>
        <v>1.430942252413293E-2</v>
      </c>
      <c r="I247" s="2">
        <f t="shared" si="19"/>
        <v>-1.430942252413293E-2</v>
      </c>
      <c r="J247" s="32">
        <f t="shared" si="18"/>
        <v>0.73044339939649294</v>
      </c>
    </row>
    <row r="248" spans="1:10">
      <c r="A248" s="24">
        <v>-0.48000000000000098</v>
      </c>
      <c r="B248" s="2">
        <f>(G$16*(A248^6))+(G$15*(A248^5))+(G$14*(A248^4))+(G$13*(A248^3))+(G$12*(A248^2))+(G$11*A248)+G$10</f>
        <v>1.6332601998949856E-2</v>
      </c>
      <c r="C248" s="2">
        <f>(H$16*(A248^6))+(H$15*(A248^5))+(H$14*(A248^4))+(H$13*(A248^3))+(H$12*(A248^2))+(H$11*A248)+H$10</f>
        <v>-8.5255689723901899E-3</v>
      </c>
      <c r="D248" s="1">
        <f>(G$16*6*(A248^5))+(G$15*5*(A248^4))+(G$14*4*(A248^3))+(G$13*3*(A248^2))+(G$12*2*(A248))+(G$11)</f>
        <v>0.56352514982912649</v>
      </c>
      <c r="E248" s="7">
        <f>(H$16*6*(A248^5))+(H$15*5*(A248^4))+(H$14*4*(A248^3))+(H$13*3*(A248^2))+(H$12*2*(A248))+(H$11)</f>
        <v>-0.21065943130112225</v>
      </c>
      <c r="F248" s="6">
        <f t="shared" si="15"/>
        <v>3.9035165132798328E-3</v>
      </c>
      <c r="G248" s="32">
        <f t="shared" si="16"/>
        <v>0.17643285926400212</v>
      </c>
      <c r="H248" s="6">
        <f t="shared" si="17"/>
        <v>1.2429085485670023E-2</v>
      </c>
      <c r="I248" s="2">
        <f t="shared" si="19"/>
        <v>-1.2429085485670023E-2</v>
      </c>
      <c r="J248" s="32">
        <f t="shared" si="18"/>
        <v>0.77418458113024879</v>
      </c>
    </row>
    <row r="249" spans="1:10">
      <c r="A249" s="24">
        <v>-0.48500000000000099</v>
      </c>
      <c r="B249" s="2">
        <f>(G$16*(A249^6))+(G$15*(A249^5))+(G$14*(A249^4))+(G$13*(A249^3))+(G$12*(A249^2))+(G$11*A249)+G$10</f>
        <v>1.3430804551702279E-2</v>
      </c>
      <c r="C249" s="2">
        <f>(H$16*(A249^6))+(H$15*(A249^5))+(H$14*(A249^4))+(H$13*(A249^3))+(H$12*(A249^2))+(H$11*A249)+H$10</f>
        <v>-7.442549724918323E-3</v>
      </c>
      <c r="D249" s="1">
        <f>(G$16*6*(A249^5))+(G$15*5*(A249^4))+(G$14*4*(A249^3))+(G$13*3*(A249^2))+(G$12*2*(A249))+(G$11)</f>
        <v>0.59748420854703455</v>
      </c>
      <c r="E249" s="7">
        <f>(H$16*6*(A249^5))+(H$15*5*(A249^4))+(H$14*4*(A249^3))+(H$13*3*(A249^2))+(H$12*2*(A249))+(H$11)</f>
        <v>-0.22262857990454554</v>
      </c>
      <c r="F249" s="6">
        <f t="shared" si="15"/>
        <v>2.9941274133919778E-3</v>
      </c>
      <c r="G249" s="32">
        <f t="shared" si="16"/>
        <v>0.1874278143212445</v>
      </c>
      <c r="H249" s="6">
        <f t="shared" si="17"/>
        <v>1.0436677138310301E-2</v>
      </c>
      <c r="I249" s="2">
        <f t="shared" si="19"/>
        <v>-1.0436677138310301E-2</v>
      </c>
      <c r="J249" s="32">
        <f t="shared" si="18"/>
        <v>0.82011278845158009</v>
      </c>
    </row>
    <row r="250" spans="1:10">
      <c r="A250" s="24">
        <v>-0.49000000000000099</v>
      </c>
      <c r="B250" s="2">
        <f>(G$16*(A250^6))+(G$15*(A250^5))+(G$14*(A250^4))+(G$13*(A250^3))+(G$12*(A250^2))+(G$11*A250)+G$10</f>
        <v>1.0354803488062961E-2</v>
      </c>
      <c r="C250" s="2">
        <f>(H$16*(A250^6))+(H$15*(A250^5))+(H$14*(A250^4))+(H$13*(A250^3))+(H$12*(A250^2))+(H$11*A250)+H$10</f>
        <v>-6.298469981135861E-3</v>
      </c>
      <c r="D250" s="1">
        <f>(G$16*6*(A250^5))+(G$15*5*(A250^4))+(G$14*4*(A250^3))+(G$13*3*(A250^2))+(G$12*2*(A250))+(G$11)</f>
        <v>0.63321716697216768</v>
      </c>
      <c r="E250" s="7">
        <f>(H$16*6*(A250^5))+(H$15*5*(A250^4))+(H$14*4*(A250^3))+(H$13*3*(A250^2))+(H$12*2*(A250))+(H$11)</f>
        <v>-0.23508564920566258</v>
      </c>
      <c r="F250" s="6">
        <f t="shared" si="15"/>
        <v>2.0281667534635499E-3</v>
      </c>
      <c r="G250" s="32">
        <f t="shared" si="16"/>
        <v>0.19906575888325256</v>
      </c>
      <c r="H250" s="6">
        <f t="shared" si="17"/>
        <v>8.3266367345994109E-3</v>
      </c>
      <c r="I250" s="2">
        <f t="shared" si="19"/>
        <v>-8.3266367345994109E-3</v>
      </c>
      <c r="J250" s="32">
        <f t="shared" si="18"/>
        <v>0.86830281617783023</v>
      </c>
    </row>
    <row r="251" spans="1:10">
      <c r="A251" s="24">
        <v>-0.49500000000000099</v>
      </c>
      <c r="B251" s="2">
        <f>(G$16*(A251^6))+(G$15*(A251^5))+(G$14*(A251^4))+(G$13*(A251^3))+(G$12*(A251^2))+(G$11*A251)+G$10</f>
        <v>7.0955696361200346E-3</v>
      </c>
      <c r="C251" s="2">
        <f>(H$16*(A251^6))+(H$15*(A251^5))+(H$14*(A251^4))+(H$13*(A251^3))+(H$12*(A251^2))+(H$11*A251)+H$10</f>
        <v>-5.0908597123301563E-3</v>
      </c>
      <c r="D251" s="1">
        <f>(G$16*6*(A251^5))+(G$15*5*(A251^4))+(G$14*4*(A251^3))+(G$13*3*(A251^2))+(G$12*2*(A251))+(G$11)</f>
        <v>0.67078811779070036</v>
      </c>
      <c r="E251" s="7">
        <f>(H$16*6*(A251^5))+(H$15*5*(A251^4))+(H$14*4*(A251^3))+(H$13*3*(A251^2))+(H$12*2*(A251))+(H$11)</f>
        <v>-0.248042836226117</v>
      </c>
      <c r="F251" s="6">
        <f t="shared" si="15"/>
        <v>1.0023549618949391E-3</v>
      </c>
      <c r="G251" s="32">
        <f t="shared" si="16"/>
        <v>0.21137264078229168</v>
      </c>
      <c r="H251" s="6">
        <f t="shared" si="17"/>
        <v>6.0932146742250955E-3</v>
      </c>
      <c r="I251" s="2">
        <f t="shared" si="19"/>
        <v>-6.0932146742250955E-3</v>
      </c>
      <c r="J251" s="32">
        <f t="shared" si="18"/>
        <v>0.91883095401681736</v>
      </c>
    </row>
    <row r="252" spans="1:10" ht="15.75" thickBot="1">
      <c r="A252" s="25">
        <v>-0.5</v>
      </c>
      <c r="B252" s="15">
        <f>(G$16*(A252^6))+(G$15*(A252^5))+(G$14*(A252^4))+(G$13*(A252^3))+(G$12*(A252^2))+(G$11*A252)+G$10</f>
        <v>3.6437500000000012E-3</v>
      </c>
      <c r="C252" s="15">
        <f>(H$16*(A252^6))+(H$15*(A252^5))+(H$14*(A252^4))+(H$13*(A252^3))+(H$12*(A252^2))+(H$11*A252)+H$10</f>
        <v>-3.8171874999999994E-3</v>
      </c>
      <c r="D252" s="30">
        <f>(G$16*6*(A252^5))+(G$15*5*(A252^4))+(G$14*4*(A252^3))+(G$13*3*(A252^2))+(G$12*2*(A252))+(G$11)</f>
        <v>0.71026250000000013</v>
      </c>
      <c r="E252" s="14">
        <f>(H$16*6*(A252^5))+(H$15*5*(A252^4))+(H$14*4*(A252^3))+(H$13*3*(A252^2))+(H$12*2*(A252))+(H$11)</f>
        <v>-0.26151250000000004</v>
      </c>
      <c r="F252" s="23">
        <f t="shared" si="15"/>
        <v>-8.6718749999999123E-5</v>
      </c>
      <c r="G252" s="33">
        <f t="shared" si="16"/>
        <v>0.22437500000000005</v>
      </c>
      <c r="H252" s="23">
        <f t="shared" si="17"/>
        <v>3.7304687500000003E-3</v>
      </c>
      <c r="I252" s="15">
        <f t="shared" si="19"/>
        <v>-3.7304687500000003E-3</v>
      </c>
      <c r="J252" s="33">
        <f t="shared" si="18"/>
        <v>0.97177500000000017</v>
      </c>
    </row>
  </sheetData>
  <mergeCells count="15">
    <mergeCell ref="B2:D2"/>
    <mergeCell ref="D3:D4"/>
    <mergeCell ref="C3:C4"/>
    <mergeCell ref="B3:B4"/>
    <mergeCell ref="H6:M6"/>
    <mergeCell ref="A50:A51"/>
    <mergeCell ref="H50:J50"/>
    <mergeCell ref="F50:G50"/>
    <mergeCell ref="B50:E50"/>
    <mergeCell ref="A48:J49"/>
    <mergeCell ref="H8:M8"/>
    <mergeCell ref="H9:M9"/>
    <mergeCell ref="F6:G6"/>
    <mergeCell ref="F8:G8"/>
    <mergeCell ref="F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F29"/>
  <sheetViews>
    <sheetView topLeftCell="A7" zoomScaleNormal="100" zoomScaleSheetLayoutView="100" workbookViewId="0">
      <selection activeCell="J15" sqref="J15"/>
    </sheetView>
  </sheetViews>
  <sheetFormatPr baseColWidth="10" defaultRowHeight="15"/>
  <cols>
    <col min="1" max="1" width="13" customWidth="1"/>
    <col min="2" max="2" width="14.140625" customWidth="1"/>
    <col min="3" max="3" width="13.28515625" customWidth="1"/>
    <col min="5" max="5" width="12.5703125" customWidth="1"/>
    <col min="6" max="6" width="12.85546875" customWidth="1"/>
    <col min="9" max="9" width="11.42578125" customWidth="1"/>
    <col min="10" max="10" width="12.7109375" customWidth="1"/>
  </cols>
  <sheetData>
    <row r="3" spans="1:6" ht="15.75" thickBot="1"/>
    <row r="4" spans="1:6" ht="15.75" thickBot="1">
      <c r="A4" s="71" t="s">
        <v>36</v>
      </c>
      <c r="B4" s="73"/>
    </row>
    <row r="5" spans="1:6">
      <c r="A5" s="42" t="s">
        <v>15</v>
      </c>
      <c r="B5" s="44">
        <v>1.95E-2</v>
      </c>
    </row>
    <row r="6" spans="1:6">
      <c r="A6" s="4" t="s">
        <v>16</v>
      </c>
      <c r="B6" s="19">
        <v>-4.5100000000000001E-2</v>
      </c>
    </row>
    <row r="7" spans="1:6">
      <c r="A7" s="4" t="s">
        <v>17</v>
      </c>
      <c r="B7" s="19">
        <v>-0.21260000000000001</v>
      </c>
    </row>
    <row r="8" spans="1:6">
      <c r="A8" s="4" t="s">
        <v>18</v>
      </c>
      <c r="B8" s="19">
        <v>0.12659999999999999</v>
      </c>
    </row>
    <row r="9" spans="1:6">
      <c r="A9" s="4" t="s">
        <v>19</v>
      </c>
      <c r="B9" s="19">
        <v>1.1917</v>
      </c>
    </row>
    <row r="10" spans="1:6">
      <c r="A10" s="4" t="s">
        <v>20</v>
      </c>
      <c r="B10" s="19">
        <v>0.21829999999999999</v>
      </c>
    </row>
    <row r="11" spans="1:6" ht="15.75" thickBot="1">
      <c r="A11" s="8" t="s">
        <v>21</v>
      </c>
      <c r="B11" s="20">
        <v>-2.6113</v>
      </c>
    </row>
    <row r="12" spans="1:6" ht="15.75" thickBot="1">
      <c r="A12" s="83" t="s">
        <v>38</v>
      </c>
      <c r="B12" s="84"/>
      <c r="C12" s="84"/>
      <c r="D12" s="84"/>
      <c r="E12" s="85"/>
    </row>
    <row r="13" spans="1:6" ht="18" thickBot="1">
      <c r="A13" s="80" t="s">
        <v>34</v>
      </c>
      <c r="B13" s="81"/>
      <c r="C13" s="81"/>
      <c r="D13" s="81"/>
      <c r="E13" s="82"/>
    </row>
    <row r="15" spans="1:6" ht="15.75" thickBot="1"/>
    <row r="16" spans="1:6" ht="15.75" thickBot="1">
      <c r="A16" s="71" t="s">
        <v>35</v>
      </c>
      <c r="B16" s="73"/>
      <c r="D16" s="65" t="s">
        <v>37</v>
      </c>
      <c r="E16" s="86"/>
      <c r="F16" s="74" t="s">
        <v>28</v>
      </c>
    </row>
    <row r="17" spans="1:6">
      <c r="A17" s="42" t="s">
        <v>0</v>
      </c>
      <c r="B17" s="40">
        <f>((5*B10)-(48*B8))/32+2*B6</f>
        <v>-0.24599062499999999</v>
      </c>
      <c r="D17" s="87"/>
      <c r="E17" s="88"/>
      <c r="F17" s="89"/>
    </row>
    <row r="18" spans="1:6">
      <c r="A18" s="4" t="s">
        <v>1</v>
      </c>
      <c r="B18" s="5">
        <f>(48*B9+15*B11)/64+2*B7</f>
        <v>-0.14344843750000003</v>
      </c>
      <c r="D18" s="4" t="s">
        <v>29</v>
      </c>
      <c r="E18" s="3"/>
      <c r="F18" s="22">
        <v>-5</v>
      </c>
    </row>
    <row r="19" spans="1:6">
      <c r="A19" s="4" t="s">
        <v>2</v>
      </c>
      <c r="B19" s="5">
        <f>(12*B8-5*B10)/16</f>
        <v>2.6731249999999998E-2</v>
      </c>
      <c r="D19" s="4" t="s">
        <v>27</v>
      </c>
      <c r="E19" s="3"/>
      <c r="F19" s="22">
        <v>0</v>
      </c>
    </row>
    <row r="20" spans="1:6">
      <c r="A20" s="4" t="s">
        <v>24</v>
      </c>
      <c r="B20" s="5">
        <f>(32*B9+15*B11)/128</f>
        <v>-8.0867187499999993E-3</v>
      </c>
      <c r="D20" s="52"/>
      <c r="E20" s="90"/>
      <c r="F20" s="91"/>
    </row>
    <row r="21" spans="1:6" ht="15.75" thickBot="1">
      <c r="A21" s="4" t="s">
        <v>25</v>
      </c>
      <c r="B21" s="5">
        <f>(5*B10)/64</f>
        <v>1.7054687499999999E-2</v>
      </c>
      <c r="D21" s="8" t="s">
        <v>39</v>
      </c>
      <c r="E21" s="9"/>
      <c r="F21" s="45">
        <v>0.25</v>
      </c>
    </row>
    <row r="22" spans="1:6" ht="15.75" thickBot="1">
      <c r="A22" s="41" t="s">
        <v>26</v>
      </c>
      <c r="B22" s="43">
        <f>(3*B11)/128</f>
        <v>-6.1202343749999999E-2</v>
      </c>
    </row>
    <row r="23" spans="1:6" ht="15.75" thickBot="1">
      <c r="A23" s="71" t="s">
        <v>33</v>
      </c>
      <c r="B23" s="73"/>
    </row>
    <row r="24" spans="1:6">
      <c r="A24" s="42" t="s">
        <v>0</v>
      </c>
      <c r="B24" s="40">
        <f>B17-(4*F19*(2*3.14159/360)/3.14159)*ACOS(F21*2)-(4*F18*(2*3.14159/360))</f>
        <v>0.10307493055555553</v>
      </c>
    </row>
    <row r="25" spans="1:6">
      <c r="A25" s="4" t="s">
        <v>1</v>
      </c>
      <c r="B25" s="5">
        <f>B18-((4*F19*(2*3.14159/360))/(2*3.14159))*SIN(2*ACOS(2*F21))</f>
        <v>-0.14344843750000003</v>
      </c>
    </row>
    <row r="26" spans="1:6" ht="15.75" thickBot="1">
      <c r="A26" s="4" t="s">
        <v>2</v>
      </c>
      <c r="B26" s="5">
        <f>B19-((4*F19*(2*3.14159/360))/(3*3.14159))*SIN(3*ACOS(2*F21))</f>
        <v>2.6731249999999998E-2</v>
      </c>
    </row>
    <row r="27" spans="1:6">
      <c r="A27" s="4" t="s">
        <v>24</v>
      </c>
      <c r="B27" s="5">
        <f>B20-((4*F19*(2*3.14159/360))/(3*3.14159))*SIN(3*ACOS(2*F21))</f>
        <v>-8.0867187499999993E-3</v>
      </c>
      <c r="D27" s="10" t="s">
        <v>30</v>
      </c>
      <c r="E27" s="21">
        <f>- (3.14159/2)*(B24+B25)</f>
        <v>6.3418502840798696E-2</v>
      </c>
    </row>
    <row r="28" spans="1:6">
      <c r="A28" s="4" t="s">
        <v>25</v>
      </c>
      <c r="B28" s="5">
        <f>B21-((4*F19*(2*3.14159/360))/(4*3.14159))*SIN(4*ACOS(2*F21))</f>
        <v>1.7054687499999999E-2</v>
      </c>
      <c r="D28" s="11" t="s">
        <v>31</v>
      </c>
      <c r="E28" s="17">
        <f>(-3.14159/8)*(B25+B26)</f>
        <v>4.5834693634765632E-2</v>
      </c>
    </row>
    <row r="29" spans="1:6" ht="15.75" thickBot="1">
      <c r="A29" s="8" t="s">
        <v>26</v>
      </c>
      <c r="B29" s="13">
        <f>B22-((4*F19*(2*3.14159/360))/(5*3.14159))*SIN(5*ACOS(2*F21))</f>
        <v>-6.1202343749999999E-2</v>
      </c>
      <c r="D29" s="12" t="s">
        <v>32</v>
      </c>
      <c r="E29" s="18">
        <f>(0.25*(B24+(4*F18*(2*3.14159/360))+B25)*360)/(2*3.14159)</f>
        <v>-5.5783083764908863</v>
      </c>
    </row>
  </sheetData>
  <mergeCells count="8">
    <mergeCell ref="F16:F17"/>
    <mergeCell ref="D20:F20"/>
    <mergeCell ref="A16:B16"/>
    <mergeCell ref="A23:B23"/>
    <mergeCell ref="A13:E13"/>
    <mergeCell ref="A12:E12"/>
    <mergeCell ref="A4:B4"/>
    <mergeCell ref="D16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acquisition du profil</vt:lpstr>
      <vt:lpstr>profils squelettique</vt:lpstr>
      <vt:lpstr>Feuil3</vt:lpstr>
      <vt:lpstr>Graph1</vt:lpstr>
      <vt:lpstr>Graph2</vt:lpstr>
      <vt:lpstr>Graph7</vt:lpstr>
      <vt:lpstr>Graph8</vt:lpstr>
      <vt:lpstr>'profils squelettique'!Zone_d_impression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</dc:creator>
  <cp:lastModifiedBy>Jerome</cp:lastModifiedBy>
  <dcterms:created xsi:type="dcterms:W3CDTF">2009-09-09T07:07:39Z</dcterms:created>
  <dcterms:modified xsi:type="dcterms:W3CDTF">2009-09-16T11:48:07Z</dcterms:modified>
</cp:coreProperties>
</file>